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Parskdep\Parskati\men.atskaites\2023_valsts budzeta un pasvaldibu parskati\"/>
    </mc:Choice>
  </mc:AlternateContent>
  <bookViews>
    <workbookView xWindow="0" yWindow="0" windowWidth="28800" windowHeight="11400" tabRatio="824"/>
  </bookViews>
  <sheets>
    <sheet name="saturs" sheetId="25" r:id="rId1"/>
    <sheet name="1.p." sheetId="65" r:id="rId2"/>
    <sheet name="1.tab." sheetId="76" r:id="rId3"/>
    <sheet name="2.tab." sheetId="54" r:id="rId4"/>
    <sheet name="3.tab." sheetId="80" r:id="rId5"/>
    <sheet name="4.tab." sheetId="77" r:id="rId6"/>
    <sheet name="5.tab." sheetId="57" r:id="rId7"/>
    <sheet name="6.tab." sheetId="58" r:id="rId8"/>
    <sheet name="7.tab." sheetId="59" r:id="rId9"/>
    <sheet name="8.tab." sheetId="60" r:id="rId10"/>
  </sheets>
  <externalReferences>
    <externalReference r:id="rId11"/>
  </externalReferences>
  <definedNames>
    <definedName name="___________xlnm.Print_Area_1">#REF!</definedName>
    <definedName name="___________xlnm.Print_Area_2">#REF!</definedName>
    <definedName name="___________xlnm.Print_Area_3">#REF!</definedName>
    <definedName name="___________xlnm.Print_Titles_1">#REF!</definedName>
    <definedName name="__________xlnm.Print_Area_1">#REF!</definedName>
    <definedName name="__________xlnm.Print_Area_2">#REF!</definedName>
    <definedName name="__________xlnm.Print_Area_3">#REF!</definedName>
    <definedName name="__________xlnm.Print_Titles_1">#REF!</definedName>
    <definedName name="_________xlnm.Print_Area_2">#REF!</definedName>
    <definedName name="_________xlnm.Print_Area_3">#REF!</definedName>
    <definedName name="________xlnm.Print_Area_2">#REF!</definedName>
    <definedName name="________xlnm.Print_Area_3">#REF!</definedName>
    <definedName name="_______xlnm.Print_Area_1">#REF!</definedName>
    <definedName name="_______xlnm.Print_Area_2">#REF!</definedName>
    <definedName name="_______xlnm.Print_Area_3">#REF!</definedName>
    <definedName name="______xlnm.Print_Area_1">#REF!</definedName>
    <definedName name="______xlnm.Print_Area_2">#REF!</definedName>
    <definedName name="______xlnm.Print_Area_3">#REF!</definedName>
    <definedName name="______xlnm.Print_Titles_1">#REF!</definedName>
    <definedName name="_____xlnm.Print_Area_1">#REF!</definedName>
    <definedName name="_____xlnm.Print_Area_2">#REF!</definedName>
    <definedName name="_____xlnm.Print_Area_3">#REF!</definedName>
    <definedName name="_____xlnm.Print_Titles_1">#REF!</definedName>
    <definedName name="____xlnm.Print_Area_1">#REF!</definedName>
    <definedName name="____xlnm.Print_Area_2">#REF!</definedName>
    <definedName name="____xlnm.Print_Area_3">#REF!</definedName>
    <definedName name="____xlnm.Print_Titles_1">#REF!</definedName>
    <definedName name="___xlnm.Print_Area_1">#REF!</definedName>
    <definedName name="___xlnm.Print_Area_2">#REF!</definedName>
    <definedName name="___xlnm.Print_Area_3">#REF!</definedName>
    <definedName name="___xlnm.Print_Titles_1">#REF!</definedName>
    <definedName name="__xlnm.Print_Area_1">#REF!</definedName>
    <definedName name="__xlnm.Print_Area_2">#REF!</definedName>
    <definedName name="__xlnm.Print_Area_3">#REF!</definedName>
    <definedName name="__xlnm.Print_Titles_1">#REF!</definedName>
    <definedName name="Excel_BuiltIn_Print_Titles">#REF!</definedName>
    <definedName name="Excel_BuiltIn_Print_Titles_1">#REF!</definedName>
    <definedName name="_xlnm.Print_Area" localSheetId="1">'1.p.'!#REF!</definedName>
    <definedName name="_xlnm.Print_Area" localSheetId="5">'4.tab.'!$A$1:$F$68</definedName>
    <definedName name="_xlnm.Print_Area" localSheetId="6">'5.tab.'!$A$1:$D$40</definedName>
    <definedName name="_xlnm.Print_Area" localSheetId="0">saturs!$A$1:$D$15</definedName>
    <definedName name="_xlnm.Print_Titles" localSheetId="2">'1.tab.'!$5:$7</definedName>
    <definedName name="_xlnm.Print_Titles" localSheetId="3">'2.tab.'!$4:$6</definedName>
    <definedName name="_xlnm.Print_Titles" localSheetId="4">'3.tab.'!$5:$7</definedName>
    <definedName name="_xlnm.Print_Titles" localSheetId="5">'4.tab.'!$5:$7</definedName>
    <definedName name="_xlnm.Print_Titles" localSheetId="6">'5.tab.'!$5:$7</definedName>
    <definedName name="_xlnm.Print_Titles" localSheetId="8">'7.tab.'!$4:$6</definedName>
    <definedName name="_xlnm.Print_Titles" localSheetId="9">'8.tab.'!$6:$8</definedName>
    <definedName name="Z_81EB1DB6_89AB_4045_90FA_EF2BA7E792F9_.wvu.PrintArea">#REF!</definedName>
    <definedName name="Z_F1F489B9_0F61_4F1F_A151_75EF77465344_.wvu.PrintArea">#REF!</definedName>
    <definedName name="Z_F1F489B9_0F61_4F1F_A151_75EF77465344_.wvu.PrintTitles">#REF!</definedName>
  </definedNames>
  <calcPr calcId="162913" iterateDelta="1E-4"/>
</workbook>
</file>

<file path=xl/calcChain.xml><?xml version="1.0" encoding="utf-8"?>
<calcChain xmlns="http://schemas.openxmlformats.org/spreadsheetml/2006/main">
  <c r="D174" i="60" l="1"/>
  <c r="D173" i="60"/>
  <c r="E172" i="60"/>
  <c r="C172" i="60"/>
  <c r="D172" i="60" s="1"/>
  <c r="B172" i="60"/>
  <c r="E171" i="60"/>
  <c r="C171" i="60"/>
  <c r="D171" i="60" s="1"/>
  <c r="B171" i="60"/>
  <c r="E170" i="60"/>
  <c r="C170" i="60"/>
  <c r="D170" i="60" s="1"/>
  <c r="B170" i="60"/>
  <c r="E144" i="60"/>
  <c r="C144" i="60"/>
  <c r="B144" i="60"/>
  <c r="D143" i="60"/>
  <c r="E142" i="60"/>
  <c r="C142" i="60"/>
  <c r="D142" i="60" s="1"/>
  <c r="B142" i="60"/>
  <c r="E128" i="60"/>
  <c r="C128" i="60"/>
  <c r="D128" i="60" s="1"/>
  <c r="B128" i="60"/>
  <c r="F89" i="80" l="1"/>
  <c r="F88" i="80"/>
  <c r="F87" i="80"/>
  <c r="C87" i="80"/>
  <c r="F86" i="80"/>
  <c r="F85" i="80"/>
  <c r="F84" i="80"/>
  <c r="F83" i="80"/>
  <c r="D82" i="80"/>
  <c r="F82" i="80" s="1"/>
  <c r="C82" i="80"/>
  <c r="D81" i="80"/>
  <c r="F81" i="80" s="1"/>
  <c r="D80" i="80"/>
  <c r="F80" i="80" s="1"/>
  <c r="F79" i="80"/>
  <c r="F78" i="80"/>
  <c r="F77" i="80"/>
  <c r="F76" i="80"/>
  <c r="F75" i="80"/>
  <c r="F74" i="80"/>
  <c r="F73" i="80"/>
  <c r="F72" i="80"/>
  <c r="F71" i="80"/>
  <c r="F70" i="80"/>
  <c r="F69" i="80"/>
  <c r="F68" i="80"/>
  <c r="F67" i="80"/>
  <c r="F66" i="80"/>
  <c r="F65" i="80"/>
  <c r="F64" i="80"/>
  <c r="F63" i="80"/>
  <c r="F62" i="80"/>
  <c r="F61" i="80"/>
  <c r="F60" i="80"/>
  <c r="F59" i="80"/>
  <c r="F58" i="80"/>
  <c r="F57" i="80"/>
  <c r="F56" i="80"/>
  <c r="F55" i="80"/>
  <c r="F54" i="80"/>
  <c r="F53" i="80"/>
  <c r="F52" i="80"/>
  <c r="F51" i="80"/>
  <c r="F50" i="80"/>
  <c r="F49" i="80"/>
  <c r="F48" i="80"/>
  <c r="F47" i="80"/>
  <c r="F46" i="80"/>
  <c r="F45" i="80"/>
  <c r="F44" i="80"/>
  <c r="F43" i="80"/>
  <c r="F42" i="80"/>
  <c r="F41" i="80"/>
  <c r="F40" i="80"/>
  <c r="F39" i="80"/>
  <c r="F38" i="80"/>
  <c r="F37" i="80"/>
  <c r="F36" i="80"/>
  <c r="F35" i="80"/>
  <c r="F34" i="80"/>
  <c r="F33" i="80"/>
  <c r="F32" i="80"/>
  <c r="F31" i="80"/>
  <c r="F30" i="80"/>
  <c r="F29" i="80"/>
  <c r="F28" i="80"/>
  <c r="F27" i="80"/>
  <c r="F26" i="80"/>
  <c r="F25" i="80"/>
  <c r="F24" i="80"/>
  <c r="F23" i="80"/>
  <c r="F22" i="80"/>
  <c r="F21" i="80"/>
  <c r="F20" i="80"/>
  <c r="F19" i="80"/>
  <c r="F18" i="80"/>
  <c r="F17" i="80"/>
  <c r="F16" i="80"/>
  <c r="F15" i="80"/>
  <c r="F14" i="80"/>
  <c r="F13" i="80"/>
  <c r="F12" i="80"/>
  <c r="F11" i="80"/>
  <c r="F10" i="80"/>
  <c r="F9" i="80"/>
  <c r="F8" i="80"/>
</calcChain>
</file>

<file path=xl/sharedStrings.xml><?xml version="1.0" encoding="utf-8"?>
<sst xmlns="http://schemas.openxmlformats.org/spreadsheetml/2006/main" count="4958" uniqueCount="661">
  <si>
    <t xml:space="preserve">Valsts speciālā budžeta ieņēmumi un izdevumi </t>
  </si>
  <si>
    <t xml:space="preserve">Valsts kases kontu atlikumi kredītiestādēs </t>
  </si>
  <si>
    <t>lpp</t>
  </si>
  <si>
    <t>1.tab.</t>
  </si>
  <si>
    <t>Valsts konsolidētā budžeta izpilde (atbilstoši likuma par valsts budžetu 1. pielikumam)</t>
  </si>
  <si>
    <t>2.tab.</t>
  </si>
  <si>
    <t>3.tab.</t>
  </si>
  <si>
    <t>Valsts pamatbudžetā iemaksājamās valsts nodevas un citi maksājumi no valsts institūciju sniegtajiem pakalpojumiem un veiktās darbības</t>
  </si>
  <si>
    <t>4.tab.</t>
  </si>
  <si>
    <t>5.tab.</t>
  </si>
  <si>
    <t>7.tab.</t>
  </si>
  <si>
    <t>Valsts budžeta ilgtermiņa saistību maksimāli pieļaujamais apjoms</t>
  </si>
  <si>
    <t xml:space="preserve">1.pielikums </t>
  </si>
  <si>
    <t>6.tab.</t>
  </si>
  <si>
    <t>Mēneša pārskats</t>
  </si>
  <si>
    <t>Valsts pamatbudžeta un valsts speciālā budžeta kopsavilkums</t>
  </si>
  <si>
    <t>Pielikuma/tabulas numurs</t>
  </si>
  <si>
    <t>Pārskata nosaukums</t>
  </si>
  <si>
    <t>Apraksts</t>
  </si>
  <si>
    <t>Konsolidētā kopbudžeta  izpilde (ieskaitot ziedojumus un dāvinājumus)</t>
  </si>
  <si>
    <t>Pārskatā norādīts Valsts un pašvaldību konsolidētais budžets pēc savstarpējo darījumu konsolidācijas.
Konsolidētajā kopbudžetā summēti dati par valsts un pašvaldību konsolidēto budžetu izpildi.
Izvērstu informāciju skatīt Valsts kases tīmekļa vietnē sadaļā Pārskati un tāmes/ Kopbudžeta izpildes pārskati/ Mēneša pārskati/ 2023.gada mēneša pārskati (zem publicēto pārskatu tabulas).</t>
  </si>
  <si>
    <t>Valsts pamatbudžeta ieņēmumi un izdevumi</t>
  </si>
  <si>
    <t xml:space="preserve">Konsolidētos valsts pamatbudžeta ieņēmumus un izdevumus sagatavo atbilstoši likumam par valsts budžetu 4.pielikumam (izņemot datus pa nozarēm).
Informācija sadalījumā pa ministrijām un citām centrālajām valsts budžeta iestādēm pieejama operatīvajā mēneša pārskatā "Valsts budžeta ieņēmumi un izdevumi" Valsts kases tīmekļa vietnē sadaļā Pārskati un tāmes/ Kopbudžeta izpildes pārskati/ Mēneša pārskati/ Valsts budžeta izpilde lapā "VB_ienemumi_izdevumi".
Detalizēta informācija par pamatbudžeta ieņēmumiem pieejama operatīvajā mēneša pārskatā "Valsts budžeta ieņēmumi un izdevumi" Valsts kases tīmekļa vietnē sadaļā Pārskati un tāmes/ Kopbudžeta izpildes pārskati/ Mēneša pārskati/ Valsts budžeta izpilde lapā "Valsts PB_ienemumi".
</t>
  </si>
  <si>
    <t>Konsolidētie valsts speciālā budžeta  ieņēmumi un izdevumi sagatavoti atbilstoši likumam par valsts budžetu 5.pielikumam (izņemot datus pa ministriju un tās programmām un apakšprogrammām). Valsts speciālais budžets ir valsts sociālajai apdrošināšanai paredzēta valsts budžeta daļa. Informācija sadalījumā pa ministriju, programmām un apakšprogrammām pieejama operatīvajā mēneša pārskatā "Valsts budžeta ieņēmumi un izdevumi" Valsts kases tīmekļa vietnē sadaļā Pārskati un tāmes/ Kopbudžeta izpildes pārskati/ Mēneša pārskati/ Valsts budžeta izpilde lapā "VB_ienemumi_izdevumi"</t>
  </si>
  <si>
    <t xml:space="preserve">Valsts budžeta ziedojumu un dāvinājumu ieņēmumi un izdevumi </t>
  </si>
  <si>
    <t>Sagatavo par ministriju un centrālo valsts iestāžu saņemtajiem ziedojumu un dāvinājumu ieņēmumiem un veiktajiem izdevumiem, kas ir valsts budžeta daļa.
Informācija sadalījumā pa ministrijām un citām centrālajām valsts budžeta iestādēm pieejama operatīvajā mēneša pārskatā "Valsts budžeta ieņēmumi un izdevumi" Valsts kases tīmekļa vietnē sadaļā Pārskati un tāmes/ Kopbudžeta izpildes pārskati/ Mēneša pārskati/ Valsts budžeta izpilde lapā "VB_ienemumi_izdevumi"</t>
  </si>
  <si>
    <t>Pārskats par valsts naudas līdzekļu atlikumiem pārskata pēdējā dienā Latvijas Bankā un kredītiestādes.</t>
  </si>
  <si>
    <t xml:space="preserve">8.tab. </t>
  </si>
  <si>
    <t>Sagatavo atbilstosi likuma par valsts budžetu 3.pielikumam. Uzrādīti dati: "Pamatbudžets" kopā, t.sk.  Valsts pamatfunkciju īstenošana, ES politiku instrumentu un pārējās ārvalstu finanšu palīdzības līdzfinansēto projektu un pasākumu īstenošana, Speciālais budžets kopā, t.sk. Valsts pamatfunkciju īstenošana. Datus pa nozarēm skatīt operatīvajā pārskatā. Informācija sadalījumā pa ministrijām un citām centrālajām valsts budžeta iestādēm pieejama operatīvajā mēneša pārskatā "Valsts budžeta ieņēmumi un izdevumi" Valsts kases tīmekļa vietnē sadaļā Pārskati un tāmes/ Kopbudžeta izpildes pārskati/ Mēneša pārskati/ Valsts budžeta izpilde lapā "Valsts_PB_un SB_kops"</t>
  </si>
  <si>
    <t xml:space="preserve">Sagatavo atbilstoši atbilstoši likuma par valsts budžetu 1. pielikumam. Konsolidācija starp valsts pamatbudžetu un speciālo budžetu veikta par savstarpējiem ieņēmumu un izdevumu transfertiem.
</t>
  </si>
  <si>
    <t xml:space="preserve">Sagatavo atbilstoši likuma par valsts budžetu 2.pielikuma II sadaļai. Uzrādīti dati atsevišķi par katru ministriju.
</t>
  </si>
  <si>
    <t xml:space="preserve">Sagatavo atbilstoši likumam par valsts budžetu 11.pielikumam. Likumā apstiprinātā gada plāna un izpildes kopsavilkums pa budžeta veidiem, saistību veidiem un EKK. Informācija sadalījumā pa ministrijām un citām centrālajām valsts budžeta iestādēm pieejama operatīvajā mēneša pārskatā "Valsts budžeta ieņēmumi un izdevumi" Valsts kases tīmekļa vietnē sadaļā Pārskati un tāmes/ Kopbudžeta izpildes pārskati/ Mēneša pārskati/ Valsts budžeta izpilde lapā "VB_ilgt_saistibu_apjoms"
</t>
  </si>
  <si>
    <t>Mēneša pārskata</t>
  </si>
  <si>
    <t>4.tabula</t>
  </si>
  <si>
    <r>
      <t>(</t>
    </r>
    <r>
      <rPr>
        <i/>
        <sz val="10"/>
        <rFont val="Times New Roman"/>
        <family val="1"/>
        <charset val="186"/>
      </rPr>
      <t>euro</t>
    </r>
    <r>
      <rPr>
        <sz val="10"/>
        <rFont val="Times New Roman"/>
        <family val="1"/>
        <charset val="186"/>
      </rPr>
      <t>)</t>
    </r>
  </si>
  <si>
    <t>Klasifikācijas grupa, kods</t>
  </si>
  <si>
    <t xml:space="preserve">Rādītāji </t>
  </si>
  <si>
    <t>Likumā apstiprinātais gada plāns</t>
  </si>
  <si>
    <t>Izpilde no gada sākuma</t>
  </si>
  <si>
    <t>Izpilde%   pret gada plānu (4/3)</t>
  </si>
  <si>
    <t xml:space="preserve">Pārskata mēneša  izpilde </t>
  </si>
  <si>
    <t>I   Ieņēmumi - kopā</t>
  </si>
  <si>
    <t>1.0.grupa</t>
  </si>
  <si>
    <t>Nodokļu ieņēmumi</t>
  </si>
  <si>
    <t>1.3.apakšgrupa</t>
  </si>
  <si>
    <t>Sociālās apdrošināšanas iemaksas – kopā</t>
  </si>
  <si>
    <t>2.0.grupa</t>
  </si>
  <si>
    <t>Nenodokļu ieņēmumi</t>
  </si>
  <si>
    <t>3.0.grupa</t>
  </si>
  <si>
    <t>Ieņēmumi no maksas pakalpojumiem un citi pašu ieņēmumi – kopā</t>
  </si>
  <si>
    <t>5.0.grupa</t>
  </si>
  <si>
    <t>Transferti</t>
  </si>
  <si>
    <t>18.0.0.0.</t>
  </si>
  <si>
    <t>Valsts budžeta transferti</t>
  </si>
  <si>
    <t>19.0.0.0.</t>
  </si>
  <si>
    <t>Pašvaldību budžetu transferti</t>
  </si>
  <si>
    <t>II   Izdevumi - kopā</t>
  </si>
  <si>
    <t>Uzturēšanas izdevumi</t>
  </si>
  <si>
    <t>1.1.apakšgrupa</t>
  </si>
  <si>
    <t>Kārtējie izdevumi</t>
  </si>
  <si>
    <t>1000</t>
  </si>
  <si>
    <t>Atlīdzība</t>
  </si>
  <si>
    <t>1100</t>
  </si>
  <si>
    <t>Atalgojums</t>
  </si>
  <si>
    <t>1200</t>
  </si>
  <si>
    <t>Darba devēja valsts sociālās apdrošināšanas obligātās iemaksas, pabalsti un kompensācijas</t>
  </si>
  <si>
    <t>2000</t>
  </si>
  <si>
    <t>Preces un pakalpojumi</t>
  </si>
  <si>
    <t>2100</t>
  </si>
  <si>
    <t>Mācību, darba un dienesta komandējumi, darba braucieni</t>
  </si>
  <si>
    <t>2200</t>
  </si>
  <si>
    <t>Pakalpojumi</t>
  </si>
  <si>
    <t>2300</t>
  </si>
  <si>
    <t>Krājumi, materiāli, energoresursi, preces, biroja preces un inventārs, kurus neuzskaita kodā 5000</t>
  </si>
  <si>
    <t>2500</t>
  </si>
  <si>
    <t>Budžeta iestāžu nodokļu, nodevu un sankciju maksājumi</t>
  </si>
  <si>
    <t>Subsīdijas, dotācijas, sociālie maksājumi un kompensācijas</t>
  </si>
  <si>
    <t>3000</t>
  </si>
  <si>
    <t>Subsīdijas un dotācijas</t>
  </si>
  <si>
    <t>3200</t>
  </si>
  <si>
    <t>Subsīdijas un dotācijas komersantiem, biedrībām, nodibinājumiem un fiziskām personām</t>
  </si>
  <si>
    <t>6000</t>
  </si>
  <si>
    <t>Sociāla rakstura maksājumi un kompensācijas</t>
  </si>
  <si>
    <t>6200</t>
  </si>
  <si>
    <t>Pensijas un sociālie pabalsti naudā</t>
  </si>
  <si>
    <t>6210</t>
  </si>
  <si>
    <t>Valsts pensijas</t>
  </si>
  <si>
    <t>6220</t>
  </si>
  <si>
    <t>Valsts sociālās apdrošināšanas pabalsti naudā</t>
  </si>
  <si>
    <t>6240</t>
  </si>
  <si>
    <t>Valsts un pašvaldību nodarbinātības pabalsti naudā</t>
  </si>
  <si>
    <t>6290</t>
  </si>
  <si>
    <t>Valsts un pašvaldību budžeta maksājumi</t>
  </si>
  <si>
    <t>1.4.apakšgrupa</t>
  </si>
  <si>
    <t>Kārtējie maksājumi Eiropas Savienības budžetā un starptautiskā sadarbība</t>
  </si>
  <si>
    <t>7700</t>
  </si>
  <si>
    <t>Starptautiskā sadarbība</t>
  </si>
  <si>
    <t>1.5.apakšgrupa</t>
  </si>
  <si>
    <t>Transferti viena budžeta veida ietvaros un uzturēšanas izdevumu transferti starp budžeta veidiem</t>
  </si>
  <si>
    <t>7100</t>
  </si>
  <si>
    <t>Valsts budžeta transferti un uzturēšanas izdevumu transferti</t>
  </si>
  <si>
    <t>7110</t>
  </si>
  <si>
    <t>Valsts budžeta uzturēšanas izdevumu transferti no valsts speciālā budžeta uz valsts pamatbudžetu</t>
  </si>
  <si>
    <t>7400</t>
  </si>
  <si>
    <t>Pārējie valsts budžeta uzturēšanas izdevumu transferti citiem budžetiem</t>
  </si>
  <si>
    <t>7460</t>
  </si>
  <si>
    <t>Pārējie valsts budžeta uzturēšanas izdevumu transferti pašvaldībām</t>
  </si>
  <si>
    <t>7470</t>
  </si>
  <si>
    <t>Pārējie valsts budžeta uzturēšanas izdevumu transferti valsts budžeta daļēji finansētām atvasinātām publiskām personām un budžeta nefinansētām iestādēm</t>
  </si>
  <si>
    <t>Kapitālie izdevumi</t>
  </si>
  <si>
    <t>2.1.apakšgrupa</t>
  </si>
  <si>
    <t>Pamatkapitāla veidošana</t>
  </si>
  <si>
    <t>5100</t>
  </si>
  <si>
    <t>Nemateriālie ieguldījumi</t>
  </si>
  <si>
    <t>5200</t>
  </si>
  <si>
    <t>Pamatlīdzekļi, ieguldījuma īpašumi un bioloģiskie aktīvi</t>
  </si>
  <si>
    <t>Finansiālā bilance</t>
  </si>
  <si>
    <t>Finansēšana</t>
  </si>
  <si>
    <t>F21010000</t>
  </si>
  <si>
    <t>Naudas līdzekļi</t>
  </si>
  <si>
    <t>F210100003</t>
  </si>
  <si>
    <t>Valsts speciālā budžeta naudas līdzekļu atlikumu izmaiņas palielinājums (-) vai samazinājums (+)</t>
  </si>
  <si>
    <t>Informatīvi</t>
  </si>
  <si>
    <t>Sociālās apdrošināšanas iemaksas, ieskaitot Solidaritātes nodokli - kopā</t>
  </si>
  <si>
    <t>tajā skaitā:</t>
  </si>
  <si>
    <t>Valsts  sociālās apdrošināšanas speciālajā budžetā</t>
  </si>
  <si>
    <t>Valsts fondēto pensiju  shēmā</t>
  </si>
  <si>
    <t>Valsts sociālās apdrošināšanas obligātās  iemaksas pamatbudžetā veselības aprūpes finansēšanai</t>
  </si>
  <si>
    <t>Solidaritātes nodokļa iemaksa iedzīvotāju ienākuma nodokļa kontā</t>
  </si>
  <si>
    <t>*-informācija sadalījumā pa programmām un apakšprogrammām pieejama operatīvajā mēneša pārskatā " Valsts budžeta ieņēmumi un izdevumi"</t>
  </si>
  <si>
    <t>Valsts kases tīmekļvietnē:</t>
  </si>
  <si>
    <t>https://www.kase.gov.lv/parskati/kopbudzeta-izpildes-parskati/menesa-parskati</t>
  </si>
  <si>
    <t xml:space="preserve">Mēneša  pārskata </t>
  </si>
  <si>
    <t xml:space="preserve"> 5.tabula</t>
  </si>
  <si>
    <t>Valsts budžeta ziedojumu un dāvinājumu ieņēmumi un izdevumi</t>
  </si>
  <si>
    <t>I   Saņemtie dāvinājumi un ziedojumi - kopā</t>
  </si>
  <si>
    <t>6.0.grupa</t>
  </si>
  <si>
    <t>Saņemtie ziedojumi un dāvinājumi</t>
  </si>
  <si>
    <t>23400</t>
  </si>
  <si>
    <t>Ziedojumi un dāvinājumi, kas saņemti no juridiskajām personām</t>
  </si>
  <si>
    <t>23500</t>
  </si>
  <si>
    <t>Ziedojumi un dāvinājumi, kas saņemti no fiziskajām personām</t>
  </si>
  <si>
    <t>II   Izdevumi atbilstoši  ekonomiskajām kategorijām</t>
  </si>
  <si>
    <t>F00000000</t>
  </si>
  <si>
    <t>III   Izdevumi atbilstoši  funkcionālajām kategorijām</t>
  </si>
  <si>
    <t>02.000</t>
  </si>
  <si>
    <t>Aizsardzība</t>
  </si>
  <si>
    <t>03.000</t>
  </si>
  <si>
    <t>Sabiedriskā kārtība un drošība</t>
  </si>
  <si>
    <t>04.000</t>
  </si>
  <si>
    <t>Ekonomiskā darbība</t>
  </si>
  <si>
    <t>08.000</t>
  </si>
  <si>
    <t>Atpūta, kultūra un reliģija</t>
  </si>
  <si>
    <t>09.000</t>
  </si>
  <si>
    <t>Izglītība</t>
  </si>
  <si>
    <t>10.000</t>
  </si>
  <si>
    <t>Sociālā aizsardzība</t>
  </si>
  <si>
    <t>*-informācija sadalījumā pa ministrijām pieejama operatīvajā mēneša pārskatā " Valsts budžeta ieņēmumi un izdevumi" Valsts kases tīmekļvietnē:</t>
  </si>
  <si>
    <t>Izpilde % pret gada plānu (4/3)</t>
  </si>
  <si>
    <t>Pārskata mēneša izpilde</t>
  </si>
  <si>
    <t>Finanšu ministrija</t>
  </si>
  <si>
    <t>Izglītības un zinātnes ministrija</t>
  </si>
  <si>
    <t>3.tabula</t>
  </si>
  <si>
    <t>3.; 4.2; 5.; 7.gr.</t>
  </si>
  <si>
    <t>Resursi izdevumu segšanai</t>
  </si>
  <si>
    <t>4.2.apakšgrupa</t>
  </si>
  <si>
    <t>Ārvalstu finanšu palīdzība iestādes ieņēmumos</t>
  </si>
  <si>
    <t>18400</t>
  </si>
  <si>
    <t>Valsts pamatbudžetā saņemtie transferti no valsts speciālā budžeta</t>
  </si>
  <si>
    <t>19500</t>
  </si>
  <si>
    <t>Valsts budžeta iestāžu saņemtie transferti no pašvaldībām</t>
  </si>
  <si>
    <t>19550</t>
  </si>
  <si>
    <t>Valsts budžeta iestāžu saņemtie transferti (izņemot atmaksas) no pašvaldībām</t>
  </si>
  <si>
    <t>19560</t>
  </si>
  <si>
    <t>Valsts budžeta iestāžu saņemtā atmaksa no pašvaldībām par iepriekšējos gados saņemtajiem un neizlietotajiem valsts budžeta transfertiem</t>
  </si>
  <si>
    <t>x</t>
  </si>
  <si>
    <t>19570</t>
  </si>
  <si>
    <t>Valsts budžeta iestāžu saņemtā atmaksa no pašvaldībām par Eiropas Savienības politiku instrumentu un pārējās ārvalstu finanšu palīdzības līdzfinansētajos projektos (pasākumos) piešķirtajiem līdzekļiem</t>
  </si>
  <si>
    <t>17.0.0.0.</t>
  </si>
  <si>
    <t>No valsts budžeta daļēji finansēto atvasināto publisko personu un budžeta nefinansēto iestāžu transferti</t>
  </si>
  <si>
    <t>17100</t>
  </si>
  <si>
    <t>Valsts budžeta iestāžu saņemtie transferti no valsts budžeta daļēji finansētām atvasinātām publiskām personām un no budžeta nefinansētām iestādēm</t>
  </si>
  <si>
    <t>17110</t>
  </si>
  <si>
    <t>Valsts budžeta iestāžu saņemtie transferti no savas ministrijas, centrālās valsts iestādes padotībā esošām no valsts budžeta daļēji finansētām atvasinātām publiskām personām un budžeta nefinansētām iestādēm</t>
  </si>
  <si>
    <t>17120</t>
  </si>
  <si>
    <t>Valsts budžeta iestāžu saņemtie transferti no citas ministrijas, centrālās valsts iestādes padotībā esošām no valsts budžeta daļēji finansētām atvasinātām publiskām personām un budžeta nefinansētām iestādēm</t>
  </si>
  <si>
    <t>17130</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</si>
  <si>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</si>
  <si>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17140</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</si>
  <si>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</si>
  <si>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7.0.grupa</t>
  </si>
  <si>
    <t>Dotācija no vispārējiem ieņēmumiem</t>
  </si>
  <si>
    <t>21710</t>
  </si>
  <si>
    <t>Vispārējā kārtībā sadalāmā dotācija no vispārējiem ieņēmumiem</t>
  </si>
  <si>
    <t>21720</t>
  </si>
  <si>
    <t>Dotācija no vispārējiem ieņēmumiem atmaksām valsts pamatbudžetā</t>
  </si>
  <si>
    <t>2400</t>
  </si>
  <si>
    <t>Izdevumi periodikas iegādei bibliotēku krājumiem</t>
  </si>
  <si>
    <t>1.2.apakšgrupa</t>
  </si>
  <si>
    <t>Procentu izdevumi</t>
  </si>
  <si>
    <t>4100</t>
  </si>
  <si>
    <t>Procentu maksājumi ārvalstu un starptautiskajām finanšu institūcijām</t>
  </si>
  <si>
    <t>4200</t>
  </si>
  <si>
    <t>Procentu maksājumi iekšzemes kredītiestādēm</t>
  </si>
  <si>
    <t>4300</t>
  </si>
  <si>
    <t>Pārējie procentu maksājumi</t>
  </si>
  <si>
    <t>3100</t>
  </si>
  <si>
    <t>Subsīdijas lauksaimniecības ražošanai</t>
  </si>
  <si>
    <t>3300</t>
  </si>
  <si>
    <t>Subsīdijas komersantiem sabiedriskā transporta pakalpojumu nodrošināšanai (par pasažieru regulārajiem pārvadājumiem)</t>
  </si>
  <si>
    <t>6400</t>
  </si>
  <si>
    <t>Pārējie klasifikācijā neminētie maksājumi iedzīvotājiem natūrā un kompensācijas</t>
  </si>
  <si>
    <t>6500</t>
  </si>
  <si>
    <t>Kompensācijas, kuras izmaksā personām, pamatojoties uz Latvijas tiesu, Eiropas Savienības Tiesas, Eiropas Cilvēktiesību Tiesas nolēmumiem</t>
  </si>
  <si>
    <t>7600</t>
  </si>
  <si>
    <t>Kārtējie maksājumi Eiropas Savienības budžetā</t>
  </si>
  <si>
    <t>7120</t>
  </si>
  <si>
    <t>Valsts budžeta uzturēšanas izdevumu transferti no valsts pamatbudžeta uz valsts speciālo budžetu</t>
  </si>
  <si>
    <t>7300</t>
  </si>
  <si>
    <t>Valsts budžeta uzturēšanas izdevumu transferti citiem budžetiem Eiropas Savienības politiku instrumentu un pārējās ārvalstu finanšu palīdzības līdzfinansētajiem projektiem (pasākumiem)</t>
  </si>
  <si>
    <t>7320</t>
  </si>
  <si>
    <t>Valsts budžeta uzturēšanas izdevumu transferti pašvaldībām Eiropas Savienības politiku instrumentu un pārējās ārvalstu finanšu palīdzības līdzfinansētajiem projektiem (pasākumiem)</t>
  </si>
  <si>
    <t>7350</t>
  </si>
  <si>
    <t>Valsts budžeta uzturēšanas izdevumu transferti valsts budžeta daļēji finansētām atvasinātām publiskām personām un budžeta nefinansētām iestādēm Eiropas Savienības politiku instrumentu un pārējās ārvalstu finanšu palīdzības līdzfinansētiem projektiem (pasākumiem)</t>
  </si>
  <si>
    <t>2.2.apakšgrupa</t>
  </si>
  <si>
    <t>Kapitālo izdevumu transferti</t>
  </si>
  <si>
    <t>9100</t>
  </si>
  <si>
    <t>Valsts budžeta kapitālo izdevumu transferti</t>
  </si>
  <si>
    <t>9120</t>
  </si>
  <si>
    <t>Valsts budžeta kapitālo izdevumu transferti no valsts pamatbudžeta uz valsts speciālo budžetu</t>
  </si>
  <si>
    <t>9500</t>
  </si>
  <si>
    <t>Valsts budžeta transferti kapitālajiem izdevumiem citiem budžetiem Eiropas Savienības politiku instrumentu un pārējās ārvalstu finanšu palīdzības līdzfinansētajiem projektiem (pasākumiem)</t>
  </si>
  <si>
    <t>9580</t>
  </si>
  <si>
    <t>Valsts budžeta kapitālo izdevumu transferti pašvaldībām Eiropas Savienības politiku instrumentu un pārējās ārvalstu finanšu palīdzības līdzfinansētajiem projektiem (pasākumiem)</t>
  </si>
  <si>
    <t>9590</t>
  </si>
  <si>
    <t>Valsts budžeta kapitālo izdevumu transferti valsts budžeta daļēji finansētām atvasinātām publiskām personām un budžeta nefinansētām iestādēm Eiropas Savienības politiku instrumentu un pārējās ārvalstu finanšu palīdzības līdzfinansētajiem projektiem (pasākumiem)</t>
  </si>
  <si>
    <t>9700</t>
  </si>
  <si>
    <t>Pārējie valsts budžeta kapitālo izdevumu transferti citiem budžetiem</t>
  </si>
  <si>
    <t>9710</t>
  </si>
  <si>
    <t>Pārējie valsts budžeta kapitālo izdevumu transferti pašvaldībām</t>
  </si>
  <si>
    <t>9720</t>
  </si>
  <si>
    <t>Pārējie valsts budžeta transferti kapitālajiem izdevumiem valsts budžeta daļēji finansētām atvasinātām publiskām personām un budžeta nefinansētām iestādēm</t>
  </si>
  <si>
    <t>F210100001</t>
  </si>
  <si>
    <t>Maksas pakalpojumu un citu pašu ieņēmumu naudas līdzekļu atlikumu izmaiņas palielinājums (-) vai samazinājums (+)</t>
  </si>
  <si>
    <t>F210100002</t>
  </si>
  <si>
    <t>Ārvalstu finanšu palīdzības naudas līdzekļu atlikumu izmaiņas palielinājums (-) vai samazinājums (+)</t>
  </si>
  <si>
    <t>F210100005</t>
  </si>
  <si>
    <t>Naudas līdzekļu aizdevumiem atlikumu izmaiņas palielinājums (-) vai samazinājums (+)</t>
  </si>
  <si>
    <t>F40010000</t>
  </si>
  <si>
    <t>Aizdevumi</t>
  </si>
  <si>
    <t>F40020000</t>
  </si>
  <si>
    <t>Aizņēmumi</t>
  </si>
  <si>
    <t>F50010000</t>
  </si>
  <si>
    <t>Akcijas un cita līdzdalība pašu kapitālā</t>
  </si>
  <si>
    <t>01.000</t>
  </si>
  <si>
    <t>Vispārējie valdības dienesti</t>
  </si>
  <si>
    <t>05.000</t>
  </si>
  <si>
    <t>Vides aizsardzība</t>
  </si>
  <si>
    <t>06.000</t>
  </si>
  <si>
    <t>Teritoriju un mājokļu apsaimniekošana</t>
  </si>
  <si>
    <t>07.000</t>
  </si>
  <si>
    <t>Veselība</t>
  </si>
  <si>
    <t>F40020020</t>
  </si>
  <si>
    <t>Saņemto aizņēmumu atmaksa</t>
  </si>
  <si>
    <t>Informatīvi: konsolidētās pozīcijas</t>
  </si>
  <si>
    <t/>
  </si>
  <si>
    <t>18130</t>
  </si>
  <si>
    <t>Valsts pamatbudžeta iestāžu saņemtie transferti no valsts pamatbudžeta</t>
  </si>
  <si>
    <t>18131</t>
  </si>
  <si>
    <t>Valsts pamatbudžeta iestāžu saņemtie transferti no valsts pamatbudžeta dotācijas no vispārējiem ieņēmumiem</t>
  </si>
  <si>
    <t>18132</t>
  </si>
  <si>
    <t>Valsts pamatbudžeta iestāžu saņemtie transferti no ārvalstu finanšu palīdzības līdzekļiem</t>
  </si>
  <si>
    <t>18139</t>
  </si>
  <si>
    <t>Pārējie valsts pamatbudžetā saņemtie transferti no valsts pamatbudžeta</t>
  </si>
  <si>
    <t>21200</t>
  </si>
  <si>
    <t>Ārvalstu finanšu palīdzība atmaksām valsts pamatbudžetam</t>
  </si>
  <si>
    <t>Izdevumi</t>
  </si>
  <si>
    <t>7130</t>
  </si>
  <si>
    <t>Valsts budžeta transferti no valsts pamatbudžeta uz valsts pamatbudžetu</t>
  </si>
  <si>
    <t>7131</t>
  </si>
  <si>
    <t>Valsts budžeta transferti no valsts pamatbudžeta dotācijas no vispārējiem ieņēmumiem uz valsts pamatbudžetu</t>
  </si>
  <si>
    <t>7132</t>
  </si>
  <si>
    <t>Valsts budžeta transferti no valsts pamatbudžeta ārvalstu finanšu palīdzības līdzekļiem uz valsts pamatbudžetu</t>
  </si>
  <si>
    <t>7139</t>
  </si>
  <si>
    <t>Pārējie valsts budžeta transferti no valsts pamatbudžeta uz valsts pamatbudžetu</t>
  </si>
  <si>
    <t>7500</t>
  </si>
  <si>
    <t>Atmaksa valsts budžetā par veiktajiem izdevumiem</t>
  </si>
  <si>
    <t>* Ailē "Izpilde no gada sākuma" ieņēmumu kodā 21720 uzrādītā dotācija no vispārējiem ieņēmumiem atmaksām valsts pamatbudžetā konsolidēta atbilstoši pārskata periodā veiktajiem izdevumiem.</t>
  </si>
  <si>
    <t>Pārskatā noapaļošanas dēļ iespējamas atšķirības starp komponentu summu un kopsummu.</t>
  </si>
  <si>
    <t>Informācija sadalījumā pa ministrijām un citām centrālajām valsts budžeta iestādēm pieejama 10.tabulā "Valsts pamatbudžeta un valsts speciālā budžeta kopsavilkums" un operatīvajā mēneša pārskatā "Valsts budžeta ieņēmumi un izdevumi" Valsts kases tīmekļa vietnē sadaļā Pārskati un tāmes/ Kopbudžeta izpildes pārskati/ Mēneša pārskati/ Valsts budžeta izpilde pa programmām un apakšprogrammām:</t>
  </si>
  <si>
    <t>2023.gada janvāris-maijs</t>
  </si>
  <si>
    <t>2023.gada janvāris - maijs</t>
  </si>
  <si>
    <t>2023.gada  janvāris- maijs</t>
  </si>
  <si>
    <t>Solidaritātes nodokļa iemaksa trešajā pensiju līmenī</t>
  </si>
  <si>
    <t>*Klasifikācijas kods 02000 "Sociālās apdrošināšanas iemaksas"  1 870 617 805 euro</t>
  </si>
  <si>
    <t xml:space="preserve">  Klasifikācijas kods 22500 "Pārējās sociālās apdrošināšanas iemaksas"  -322 199 799 euro:</t>
  </si>
  <si>
    <r>
      <t>(</t>
    </r>
    <r>
      <rPr>
        <sz val="10"/>
        <rFont val="Times New Roman"/>
        <family val="1"/>
        <charset val="186"/>
      </rPr>
      <t>KK 22520 "Valsts sociālās apdrošināšanas iemaksas un solidaritātes nodoklis fondēto pensiju shēmā"  -309 061 342 euro; KK22540 "Solidaritātes nodokļa iemaksa iedzīvotāju ienākuma nodokļa kontā" -13 412 240 euro; KK22550 "Solidaritātes nodokļa iemaksa nodokļa maksātāju privāto pensiju fondu pensiju plānos"  -0 euro;  KK 22590 "Pārējās sociālās apdrošināšanas iemaksas" 273 783 euro.</t>
    </r>
  </si>
  <si>
    <t>2.tabula</t>
  </si>
  <si>
    <t>Valsts pamatbudžetā iemaksājamās valsts nodevas un citi maksājumi no valsts institūciju
 sniegtajiem pakalpojumiem un veiktās darbības
 (2023. gada janvāris - maijs)</t>
  </si>
  <si>
    <t>Klasifikācijas kods</t>
  </si>
  <si>
    <t>Rādītāji</t>
  </si>
  <si>
    <t>Ieņēmumi valsts pamatbudžetā - kopā</t>
  </si>
  <si>
    <t>Ārlietu ministrija</t>
  </si>
  <si>
    <t>Nodeva par konsulāro amatpersonu sniegtajiem pakalpojumiem</t>
  </si>
  <si>
    <t>Nodeva par speciālu atļauju (licenču) izsniegšanu stratēģiskas nozīmes preču darījumiem</t>
  </si>
  <si>
    <t>Ekonomikas ministrija</t>
  </si>
  <si>
    <t>Pārējās nodevas par speciālu atļauju (licenču) izsniegšanu atsevišķiem komercdarbības veidiem</t>
  </si>
  <si>
    <t>Valsts nodeva par reģistrācijas darbībām būvkomersantu reģistrā</t>
  </si>
  <si>
    <t>Valsts nodevas par speciālu atļauju (licenču) izsniegšanu vai profesionālās kvalifikācijas atbilstības dokumentu reģistrāciju, kas nav minētas citos koda 9.2.9.0. apakškodos</t>
  </si>
  <si>
    <t>Valsts nodeva par naftas produktu drošības rezervju uzturēšanu</t>
  </si>
  <si>
    <t>Speciāliem mērķiem paredzētās valsts nodevas, kas nav minētas citos koda 9.3.9.0. apakškodos</t>
  </si>
  <si>
    <t>Pārējie dažādi nenodokļu ieņēmumi, kas nav iepriekš klasificēti šajā klasifikācijā</t>
  </si>
  <si>
    <t>Nodeva par speciālu atļauju (licenču) izsniegšanu komercdarbībai ar akcīzes precēm</t>
  </si>
  <si>
    <t>Preču un pakalpojumu loteriju organizēšanas nodeva</t>
  </si>
  <si>
    <t>Izložu un azartspēļu nodeva</t>
  </si>
  <si>
    <t>Naudas sodi, ko uzliek Valsts ieņēmumu dienests, izņemot naudas sodus, ko uzliek Valsts ieņēmumu dienesta Muitas pārvalde</t>
  </si>
  <si>
    <t>Naudas sodi, ko uzliek Valsts ieņēmumu dienesta Muitas pārvalde</t>
  </si>
  <si>
    <t>Soda sankcijas par vispārējiem nodokļu maksāšanas pārkāpumiem</t>
  </si>
  <si>
    <t>Ieņēmumi no valstij piekritīgās mantas realizācijas pēc Valsts ieņēmumu dienesta pieņemtā lēmuma</t>
  </si>
  <si>
    <t>Ieņēmumi no valstij piekritīgās mantas realizācijas pēc citu valsts institūciju pieņemtā lēmuma</t>
  </si>
  <si>
    <t>Iekšlietu ministrija</t>
  </si>
  <si>
    <t>Nodeva par jebkāda veida ieroča atļaujas, atkārtotas atļaujas, atļaujas dublikāta, Eiropas šaujamieroču apliecības izsniegšanu, ieroča atļaujas un Eiropas šaujamieroču apliecības derīguma termiņa pagarināšanu</t>
  </si>
  <si>
    <t>Nodeva par iekšējās drošības dienesta reģistrācijas apliecības, tās dublikāta un atkārtotas apliecības izsniegšanu</t>
  </si>
  <si>
    <t>Nodeva par pasu izsniegšanu</t>
  </si>
  <si>
    <t>Nodeva par personas apliecību izsniegšanu</t>
  </si>
  <si>
    <t>Nodeva par informācijas saņemšanu no Fizisko personu reģistra</t>
  </si>
  <si>
    <t>Nodeva par vīzas, uzturēšanās atļaujas vai Eiropas Savienības pastāvīgā iedzīvotāja statusa Latvijas Republikā pieprasīšanai nepieciešamo dokumentu izskatīšanu un ar to saistītajiem pakalpojumiem</t>
  </si>
  <si>
    <t>Nodeva par ziņu par deklarēto dzīvesvietu reģistrāciju</t>
  </si>
  <si>
    <t>Nodeva par naturalizācijas iesniegumu iesniegšanu</t>
  </si>
  <si>
    <t>Nodeva par atteikšanās no Latvijas pilsonības un pilsonības atjaunošanas dokumentēšanu</t>
  </si>
  <si>
    <t>Nodevas par kvalifikācijas pārbaudījumu kārtošanu un sertifikātu izsniegšanu apsardzes, ieroču un munīcijas aprites kārtības, pirotehnikas, spridzināšanas un detektīvdarbības jomā</t>
  </si>
  <si>
    <t>Valsts nodeva par Ieroču aprites likumā paredzētā kontrolšāviena ar vītņstobra šaujamieroci izdarīšanu, par šaujamieroča un lielas enerģijas pneimatiskā ieroča dezaktivēšanas apliecinājuma izsniegšanu un par salūtieroča (akustiskā ieroča) apliecinājuma izsniegšanu</t>
  </si>
  <si>
    <t>Naudas sodi, ko uzliek Valsts policija</t>
  </si>
  <si>
    <t>Naudas sodi, ko uzliek Valsts ugunsdzēsības un glābšanas dienests</t>
  </si>
  <si>
    <t>Naudas sodi, ko uzliek Valsts robežsardze</t>
  </si>
  <si>
    <t>Naudas sodi, ko uzliek Valsts policija par pārkāpumiem ceļu satiksmē, kas fiksēti ar Valsts policijai piederošajiem tehniskajiem līdzekļiem</t>
  </si>
  <si>
    <t>Naudas sodi, ko uzliek Valsts policija par pārkāpumiem ceļu satiksmē, kas fiksēti ar komersanta tehniskajiem līdzekļiem</t>
  </si>
  <si>
    <t>Pārējie naudas sodi, ko uzliek Valsts policija par pārkāpumiem ceļu satiksmē</t>
  </si>
  <si>
    <t>Naudas sodi, ko uzliek Pilsonības un migrācijas lietu pārvalde</t>
  </si>
  <si>
    <t>Nodeva par valsts valodas prasmes atestāciju profesionālo un amata pienākumu veikšanai</t>
  </si>
  <si>
    <t>Zemkopības ministrija</t>
  </si>
  <si>
    <t>Citas nodevas par juridiskajiem un citiem pakalpojumiem</t>
  </si>
  <si>
    <t>Nodeva par dokumentu izsniegšanu, kas attiecas uz medību saimniecības izmantošanu, mednieku un medību vadītāju eksāmeniem, medījamo dzīvnieku nodarīto zaudējumu aprēķinu un medību trofeju izvešanu no Latvijas</t>
  </si>
  <si>
    <t>Naudas sodi par zivju resursiem nodarītajiem zaudējumiem</t>
  </si>
  <si>
    <t>Naudas sodi par meža resursiem nodarītajiem kaitējumiem</t>
  </si>
  <si>
    <t>Naudas sodi, ko uzliek Pārtikas un veterinārais dienests</t>
  </si>
  <si>
    <t>Ieņēmumi no konfiscēto zvejas rīku, zvejas līdzekļu un zivju realizācijas</t>
  </si>
  <si>
    <t>Ieņēmumi no ūdenstilpju un zvejas tiesību nomas un zvejas tiesību rūpnieciskas izmantošanas (licences)</t>
  </si>
  <si>
    <t>Ieņēmumi no ūdenstilpju un zvejas tiesību nomas un zvejas tiesību nerūpnieciskas izmantošanas (makšķerēšanas kartes)</t>
  </si>
  <si>
    <t>Ieņēmumi no zaudējumu atlīdzības par meža resursiem nodarītiem kaitējumiem</t>
  </si>
  <si>
    <t>Ieņēmumi no zaudējumu atlīdzības par zivju resursiem nodarītiem zaudējumiem</t>
  </si>
  <si>
    <t>Satiksmes ministrija</t>
  </si>
  <si>
    <t>Autoceļu lietošanas nodeva</t>
  </si>
  <si>
    <t>Labklājības ministrija</t>
  </si>
  <si>
    <t>Naudas sodi, ko uzliek Valsts darba inspekcija</t>
  </si>
  <si>
    <t>Tieslietu ministrija</t>
  </si>
  <si>
    <t>Nodeva par darbību veikšanu tiesu iestādēs</t>
  </si>
  <si>
    <t>Nodeva par izpildu dokumentu iesniegšanu</t>
  </si>
  <si>
    <t>Nodeva par darbību veikšanu administratīvajā tiesā</t>
  </si>
  <si>
    <t>Nodeva par darbību veikšanu Uzņēmumu reģistrā</t>
  </si>
  <si>
    <t>Kredītinformācijas biroja nodeva un nodeva par licences izsniegšanu rīcības kodeksa pārraudzības institūcijai</t>
  </si>
  <si>
    <t>Kancelejas nodeva par zemesgrāmatas veiktajām darbībām attiecībā uz mantojumu un dāvinājumu</t>
  </si>
  <si>
    <t>Kancelejas nodeva par zemesgrāmatas veiktajām darbībām, kas iekasēta no fiziskām personām, izņemot mantojumus un dāvinājumus</t>
  </si>
  <si>
    <t>Kancelejas nodeva par zemesgrāmatas veiktajām darbībām, kas iekasēta no juridiskām personām, izņemot mantojumus un dāvinājumus</t>
  </si>
  <si>
    <t>Uzņēmējdarbības riska valsts nodeva</t>
  </si>
  <si>
    <t>Naudas sodi, ko uzliek tiesu iestādes</t>
  </si>
  <si>
    <t>Naudas sodi, ko uzliek Datu valsts inspekcija</t>
  </si>
  <si>
    <t>Naudas sodi, ko uzliek Valsts valodas centrs</t>
  </si>
  <si>
    <t>Naudas sodi, ko uzliek Maksātnespējas kontroles dienests</t>
  </si>
  <si>
    <t>Naudas sodi, ko uzliek pārējās iestādes, kas nav klasificētas iepriekšminētajos kodos</t>
  </si>
  <si>
    <t>Vides aizsardzības un reģionālās attīstības ministrija</t>
  </si>
  <si>
    <t>Valsts nodeva par ūdens resursu lietošanas atļauju</t>
  </si>
  <si>
    <t>Valsts nodeva par atkritumu savākšanas, pārvadāšanas, pārkraušanas, šķirošanas un uzglabāšanas atļauju</t>
  </si>
  <si>
    <t>Valsts nodeva par atļauju A un B kategorijas piesārņojošai darbībai</t>
  </si>
  <si>
    <t>Valsts nodeva par paredzētās darbības ietekmes uz vidi sākotnējo izvērtējumu</t>
  </si>
  <si>
    <t>Valsts nodeva par zemes dzīļu izmantošanas licenci un atradnes pasi</t>
  </si>
  <si>
    <t>Valsts nodeva par speciālās atļaujas (licences) vai atļaujas izsniegšanu darbībām ar jonizējošā starojuma avotiem</t>
  </si>
  <si>
    <t>Numerācijas lietošanas tiesību ikgadēja valsts nodeva</t>
  </si>
  <si>
    <t>Pārējās nodevas, kas ieskaitītas valsts budžetā</t>
  </si>
  <si>
    <t>Kultūras ministrija</t>
  </si>
  <si>
    <t>Nodeva par filmu producenta reģistrāciju</t>
  </si>
  <si>
    <t>Veselības ministrija</t>
  </si>
  <si>
    <t>Valsts nodeva par speciālu atļauju (licenču) izsniegšanu farmaceitisjkajai darbībai</t>
  </si>
  <si>
    <t>Radio un televīzijas regulators</t>
  </si>
  <si>
    <t>Valsts nodeva par apraides atļaujas izsniegšanu un pamatnosacījumu pārskatīšanu, retranslācijas atļaujas izsniegšanu un pārreģistrāciju, kā arī apraides tiesību īstenošanas uzraudzību</t>
  </si>
  <si>
    <t>Ieņēmumi - kopā</t>
  </si>
  <si>
    <t xml:space="preserve">                    tajā skaitā</t>
  </si>
  <si>
    <t>Valsts pamatbudžeta nenodokļu ieņēmumos iemaksājamā uzņēmējdarbības riska valsts nodeva</t>
  </si>
  <si>
    <t>Tieslietu ministrijas apakšprogrammā "Darbinieku prasījumu garantiju fonds" maksas pakalpojumos un citos pašu ieņēmumos iemaksājamā daļa</t>
  </si>
  <si>
    <t>Mēneša pārskata 1.tabula</t>
  </si>
  <si>
    <t>Valsts konsolidētā budžeta izpilde
 (atbilstoši likuma par valsts budžetu 1.pielikumam)</t>
  </si>
  <si>
    <t>(2023.gada janvāris-maijs)</t>
  </si>
  <si>
    <t>Izpilde % pret gada plānu            (4/3)</t>
  </si>
  <si>
    <t>KA</t>
  </si>
  <si>
    <t>Valsts budžeta ieņēmumi (PA + SA)</t>
  </si>
  <si>
    <t>Valsts pamatbudžeta ieņēmumi (bruto)</t>
  </si>
  <si>
    <t>Ienākuma nodokļi</t>
  </si>
  <si>
    <t>Ieņēmumi no iedzīvotāju ienākuma nodokļa</t>
  </si>
  <si>
    <t>Ieņēmumi no uzņēmumu ienākuma nodokļa</t>
  </si>
  <si>
    <t>Uzņēmumu ienākuma nodoklis</t>
  </si>
  <si>
    <t>Valsts sociālās apdrošināšanas obligātās iemaksas</t>
  </si>
  <si>
    <t>Ieņēmumi valsts pamatbudžetā no valsts sociālās apdrošināšanas obligāto iemaksu sadales veselības aprūpes finansēšanai</t>
  </si>
  <si>
    <t>Nodokļi par pakalpojumiem un precēm</t>
  </si>
  <si>
    <t>Pievienotās vērtības nodoklis</t>
  </si>
  <si>
    <t>Akcīzes nodoklis</t>
  </si>
  <si>
    <t>Nodokļi atsevišķām precēm un pakalpojumu veidiem</t>
  </si>
  <si>
    <t>Azartspēļu nodoklis</t>
  </si>
  <si>
    <t>Izložu nodoklis</t>
  </si>
  <si>
    <t>Elektroenerģijas nodoklis</t>
  </si>
  <si>
    <t>Transportlīdzekļa ekspluatācijas nodoklis</t>
  </si>
  <si>
    <t>Uzņēmumu vieglo transportlīdzekļu nodoklis</t>
  </si>
  <si>
    <t>Nodokļi un maksājumi par tiesībām lietot atsevišķas preces</t>
  </si>
  <si>
    <t>Dabas resursu nodoklis</t>
  </si>
  <si>
    <t>Muitas nodoklis</t>
  </si>
  <si>
    <t>Ieņēmumi no speciālajiem nodokļu režīmiem</t>
  </si>
  <si>
    <t>Ieņēmumi, kas iemaksāti vienotajā nodokļu kontā</t>
  </si>
  <si>
    <t>Ārvalstu finanšu palīdzība</t>
  </si>
  <si>
    <t>mīnus transferts no valsts speciālā budžeta</t>
  </si>
  <si>
    <t>PA</t>
  </si>
  <si>
    <t>Valsts pamatbudžeta ieņēmumi (neto)</t>
  </si>
  <si>
    <t>Valsts speciālā budžeta ieņēmumi (bruto)</t>
  </si>
  <si>
    <t>Valsts speciālajā budžetā saņemtie transferti no valsts pamatbudžeta</t>
  </si>
  <si>
    <t>mīnus transferts no valsts pamatbudžeta</t>
  </si>
  <si>
    <t>SA</t>
  </si>
  <si>
    <t>Valsts speciālā budžeta ieņēmumi (neto)</t>
  </si>
  <si>
    <t>KB</t>
  </si>
  <si>
    <t>Valsts budžeta izdevumi (KB1+KB2)</t>
  </si>
  <si>
    <t>KB1</t>
  </si>
  <si>
    <t>Valsts budžeta uzturēšanas izdevumi (PB1+SB1)</t>
  </si>
  <si>
    <t>KB2</t>
  </si>
  <si>
    <t>Valsts budžeta kapitālie izdevumi (PB2+SB2)</t>
  </si>
  <si>
    <t>Valsts budžeta finansiālā bilance (KA-KB)</t>
  </si>
  <si>
    <t>Valsts pamatbudžeta izdevumi (bruto)</t>
  </si>
  <si>
    <t>mīnus transferts valsts speciālajam budžetam</t>
  </si>
  <si>
    <t>PB</t>
  </si>
  <si>
    <t>Valsts pamatbudžeta izdevumi (neto)</t>
  </si>
  <si>
    <t>Valsts pamatbudžeta uzturēšanas izdevumi (bruto)</t>
  </si>
  <si>
    <t>PB1</t>
  </si>
  <si>
    <t>Valsts pamatbudžeta uzturēšanas izdevumi (neto)</t>
  </si>
  <si>
    <t>Valsts pamatbudžeta kapitālie izdevumi (bruto)</t>
  </si>
  <si>
    <t>PB2</t>
  </si>
  <si>
    <t>Valsts pamatbudžeta kapitālie izdevumi (neto)</t>
  </si>
  <si>
    <t>Valsts pamatbudžeta finansiālā bilance</t>
  </si>
  <si>
    <t>Valsts speciālā budžeta izdevumi (bruto)</t>
  </si>
  <si>
    <t>mīnus transferts valsts pamatbudžetam</t>
  </si>
  <si>
    <t>SB</t>
  </si>
  <si>
    <t>Valsts speciālā budžeta izdevumi (neto)</t>
  </si>
  <si>
    <t>Valsts speciālā budžeta uzturēšanas izdevumi (bruto)</t>
  </si>
  <si>
    <t>SB1</t>
  </si>
  <si>
    <t>Valsts speciālā budžeta uzturēšanas izdevumi (neto)</t>
  </si>
  <si>
    <t>Valsts speciālā budžeta kapitālie izdevumi (bruto)</t>
  </si>
  <si>
    <t>SB2</t>
  </si>
  <si>
    <t>Valsts speciālā budžeta kapitālie izdevumi (neto)</t>
  </si>
  <si>
    <t>Valsts speciālā budžeta finansiālā bilance</t>
  </si>
  <si>
    <t>Mēneša pārskata 
7. tabula</t>
  </si>
  <si>
    <t>(2023. gada janvāris - maijs)</t>
  </si>
  <si>
    <t>Pamatbudžets</t>
  </si>
  <si>
    <t>21100</t>
  </si>
  <si>
    <t>Iestādes ieņēmumi no ārvalstu finanšu palīdzības</t>
  </si>
  <si>
    <t>1.0.; 2.0.grupa</t>
  </si>
  <si>
    <t>Izdevumi – kopā</t>
  </si>
  <si>
    <t>F40010020</t>
  </si>
  <si>
    <t>Izsniegto aizdevumu saņemtā atmaksa</t>
  </si>
  <si>
    <t>ES politiku instrumenti un ĀFP līdzfinansētie projekti</t>
  </si>
  <si>
    <t>Eiropas transporta, telekomunikāciju un enerģijas infrastruktūras tīkli un Eiropas infrastruktūras savienošanas instrume</t>
  </si>
  <si>
    <t>Kohēzijas fonds</t>
  </si>
  <si>
    <t>Kohēzijas fonds (KF) 2014.-2020.gada plānošanas periodam</t>
  </si>
  <si>
    <t>Eiropas Reģionālās attīstības fonds (ERAF)</t>
  </si>
  <si>
    <t>Eiropas Reģionālās attīstības fonds (ERAF) 2014.-2020.gada plānošanas periodam</t>
  </si>
  <si>
    <t>Eiropas Sociālais fonds (ESF)</t>
  </si>
  <si>
    <t>Eiropas Sociālais fonds (ESF) 2014.-2020.gada plānošanas periodam</t>
  </si>
  <si>
    <t>Eiropas Sociālais fonds Plus (ESF) 2021. - 2027.gada plānošanas periodam</t>
  </si>
  <si>
    <t>Eiropas Lauksaimniecības garantiju fonds (ELGF)</t>
  </si>
  <si>
    <t>Eiropas Lauksaimniecības fonds lauku attīstībai (ELFLA)</t>
  </si>
  <si>
    <t>Eiropas Jūrlietu un zivsaimniecības fonds (EJZF) un EiropasJūrlietu, zvejniecības un akvakultūras fonds (EJZAF)</t>
  </si>
  <si>
    <t>Eiropas Kopienas iniciatīvas</t>
  </si>
  <si>
    <t>Mērķis "Eiropas teritoriālā sadarbība"</t>
  </si>
  <si>
    <t>Citi Eiropas Savienības politiku instrumenti</t>
  </si>
  <si>
    <t>Ārvalstu finanšu palīdzības līdzfinansētie projekti</t>
  </si>
  <si>
    <t>Eiropas Ekonomikas zonas un Norvēģijas finanšu instrumentu finansētie projekti</t>
  </si>
  <si>
    <t>Citi ārvalstu finanšu palīdzības līdzfinansētie projekti</t>
  </si>
  <si>
    <t>Nesadalītais finansējums ES politiku instrumentu un pārējās ĀFP līdzfinansēto projektu un pasākumu īstenošanai</t>
  </si>
  <si>
    <t>Publiskā un privātā partnerība</t>
  </si>
  <si>
    <t>Maksājumi par aizņēmumiem un kredītiem</t>
  </si>
  <si>
    <t>Maksājumi starptautiskajās institūcijās un programmās</t>
  </si>
  <si>
    <t>Citas ilgtermiņa saistības</t>
  </si>
  <si>
    <t>Speciālais budžets</t>
  </si>
  <si>
    <t>1; 2, 3; 4.2; 5.gr.</t>
  </si>
  <si>
    <t>Ieņēmumi – kopā</t>
  </si>
  <si>
    <t>6. tabula</t>
  </si>
  <si>
    <t>(2023. gada janvāris-maijs)</t>
  </si>
  <si>
    <r>
      <t>(</t>
    </r>
    <r>
      <rPr>
        <i/>
        <sz val="10"/>
        <rFont val="Times New Roman"/>
        <family val="1"/>
        <charset val="186"/>
      </rPr>
      <t>euro</t>
    </r>
    <r>
      <rPr>
        <sz val="10"/>
        <rFont val="Times New Roman"/>
        <family val="1"/>
      </rPr>
      <t>)</t>
    </r>
  </si>
  <si>
    <t>Kontu atlikumi pārskata gada sākumā</t>
  </si>
  <si>
    <t>Kontu atlikumi pārskata perioda beigās</t>
  </si>
  <si>
    <t>Izmaiņas pārskata periodā                           (3-2)</t>
  </si>
  <si>
    <t>Izmaiņas pārskata mēnesī</t>
  </si>
  <si>
    <t>Finanšu resursi kopā (1.+2.)</t>
  </si>
  <si>
    <t>1.  Latvijā (1.1.+1.2.)</t>
  </si>
  <si>
    <t>1.1. Pieprasījuma noguldījumi</t>
  </si>
  <si>
    <t>Latvijas Bankā</t>
  </si>
  <si>
    <t>Pārējās kredītiestādēs</t>
  </si>
  <si>
    <t>1.2. Termiņnoguldījumi</t>
  </si>
  <si>
    <t>2.  Ārvalstīs (2.1.+2.2.)</t>
  </si>
  <si>
    <t>2.1. Pieprasījuma noguldījumi</t>
  </si>
  <si>
    <t>2.2. Termiņnoguldījumi</t>
  </si>
  <si>
    <t>8.tabula</t>
  </si>
  <si>
    <t>Izpilde % pret gada plānu (3/2)</t>
  </si>
  <si>
    <t>1; 2, 3; 4.2; 5.gr. Ieņēmumi – kopā</t>
  </si>
  <si>
    <t>3.; 4.2; 5.; 7.gr. Resursi izdevumu segšanai</t>
  </si>
  <si>
    <t>3.0.grupa Ieņēmumi no maksas pakalpojumiem un citi pašu ieņēmumi – kopā</t>
  </si>
  <si>
    <t>4.2.apakšgrupa Ārvalstu finanšu palīdzība iestādes ieņēmumos</t>
  </si>
  <si>
    <t>21100 Iestādes ieņēmumi no ārvalstu finanšu palīdzības</t>
  </si>
  <si>
    <t>5.0.grupa Transferti</t>
  </si>
  <si>
    <t>18.0.0.0. Valsts budžeta transferti</t>
  </si>
  <si>
    <t>18400 Valsts pamatbudžetā saņemtie transferti no valsts speciālā budžeta</t>
  </si>
  <si>
    <t>19.0.0.0. Pašvaldību budžetu transferti</t>
  </si>
  <si>
    <t>19500 Valsts budžeta iestāžu saņemtie transferti no pašvaldībām</t>
  </si>
  <si>
    <t>19550 Valsts budžeta iestāžu saņemtie transferti (izņemot atmaksas) no pašvaldībām</t>
  </si>
  <si>
    <t>19560 Valsts budžeta iestāžu saņemtā atmaksa no pašvaldībām par iepriekšējos gados saņemtajiem un neizlietotajiem valsts budžeta transfertiem</t>
  </si>
  <si>
    <t>19570 Valsts budžeta iestāžu saņemtā atmaksa no pašvaldībām par Eiropas Savienības politiku instrumentu un pārējās ārvalstu finanšu palīdzības līdzfinansētajos projektos (pasākumos) piešķirtajiem līdzekļiem</t>
  </si>
  <si>
    <t>17.0.0.0. No valsts budžeta daļēji finansēto atvasināto publisko personu un budžeta nefinansēto iestāžu transferti</t>
  </si>
  <si>
    <t>17100 Valsts budžeta iestāžu saņemtie transferti no valsts budžeta daļēji finansētām atvasinātām publiskām personām un no budžeta nefinansētām iestādēm</t>
  </si>
  <si>
    <t>17110 Valsts budžeta iestāžu saņemtie transferti no savas ministrijas, centrālās valsts iestādes padotībā esošām no valsts budžeta daļēji finansētām atvasinātām publiskām personām un budžeta nefinansētām iestādēm</t>
  </si>
  <si>
    <t>17120 Valsts budžeta iestāžu saņemtie transferti no citas ministrijas, centrālās valsts iestādes padotībā esošām no valsts budžeta daļēji finansētām atvasinātām publiskām personām un budžeta nefinansētām iestādēm</t>
  </si>
  <si>
    <t>17130 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</si>
  <si>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17140 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</si>
  <si>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7.0.grupa Dotācija no vispārējiem ieņēmumiem</t>
  </si>
  <si>
    <t>21710 Vispārējā kārtībā sadalāmā dotācija no vispārējiem ieņēmumiem</t>
  </si>
  <si>
    <t>21720 Dotācija no vispārējiem ieņēmumiem atmaksām valsts pamatbudžetā*</t>
  </si>
  <si>
    <t>1.0.; 2.0.grupa Izdevumi – kopā</t>
  </si>
  <si>
    <t>1.0.grupa Uzturēšanas izdevumi</t>
  </si>
  <si>
    <t>1.1.apakšgrupa Kārtējie izdevumi</t>
  </si>
  <si>
    <t>1000 Atlīdzība</t>
  </si>
  <si>
    <t>2000 Preces un pakalpojumi</t>
  </si>
  <si>
    <t>1.2.apakšgrupa Procentu izdevumi</t>
  </si>
  <si>
    <t>1.3.apakšgrupa Subsīdijas, dotācijas, sociālie maksājumi un kompensācijas</t>
  </si>
  <si>
    <t>3000 Subsīdijas un dotācijas</t>
  </si>
  <si>
    <t>6000 Sociāla rakstura maksājumi un kompensācijas</t>
  </si>
  <si>
    <t>1.4.apakšgrupa Kārtējie maksājumi Eiropas Savienības budžetā un starptautiskā sadarbība</t>
  </si>
  <si>
    <t>7600 Kārtējie maksājumi Eiropas Savienības budžetā</t>
  </si>
  <si>
    <t>7700 Starptautiskā sadarbība</t>
  </si>
  <si>
    <t>1.5.apakšgrupa Transferti viena budžeta veida ietvaros un uzturēšanas izdevumu transferti starp budžeta veidiem</t>
  </si>
  <si>
    <t>7100 Valsts budžeta transferti un uzturēšanas izdevumu transferti</t>
  </si>
  <si>
    <t>7120 Valsts budžeta uzturēšanas izdevumu transferti no valsts pamatbudžeta uz valsts speciālo budžetu</t>
  </si>
  <si>
    <t>7300 Valsts budžeta uzturēšanas izdevumu transferti citiem budžetiem Eiropas Savienības politiku instrumentu un pārējās ārvalstu finanšu palīdzības līdzfinansētajiem projektiem (pasākumiem)</t>
  </si>
  <si>
    <t>7320 Valsts budžeta uzturēšanas izdevumu transferti pašvaldībām Eiropas Savienības politiku instrumentu un pārējās ārvalstu finanšu palīdzības līdzfinansētajiem projektiem (pasākumiem)</t>
  </si>
  <si>
    <t>7350 Valsts budžeta uzturēšanas izdevumu transferti valsts budžeta daļēji finansētām atvasinātām publiskām personām un budžeta nefinansētām iestādēm Eiropas Savienības politiku instrumentu un pārējās ārvalstu finanšu palīdzības līdzfinansētiem projektiem (pasākumiem)</t>
  </si>
  <si>
    <t>7400 Pārējie valsts budžeta uzturēšanas izdevumu transferti citiem budžetiem</t>
  </si>
  <si>
    <t>7460 Pārējie valsts budžeta uzturēšanas izdevumu transferti pašvaldībām</t>
  </si>
  <si>
    <t>7470 Pārējie valsts budžeta uzturēšanas izdevumu transferti valsts budžeta daļēji finansētām atvasinātām publiskām personām un budžeta nefinansētām iestādēm</t>
  </si>
  <si>
    <t>2.0.grupa Kapitālie izdevumi</t>
  </si>
  <si>
    <t>2.1.apakšgrupa Pamatkapitāla veidošana</t>
  </si>
  <si>
    <t>2.2.apakšgrupa Kapitālo izdevumu transferti</t>
  </si>
  <si>
    <t>9100 Valsts budžeta kapitālo izdevumu transferti</t>
  </si>
  <si>
    <t>9120 Valsts budžeta kapitālo izdevumu transferti no valsts pamatbudžeta uz valsts speciālo budžetu</t>
  </si>
  <si>
    <t>9500 Valsts budžeta transferti kapitālajiem izdevumiem citiem budžetiem Eiropas Savienības politiku instrumentu un pārējās ārvalstu finanšu palīdzības līdzfinansētajiem projektiem (pasākumiem)</t>
  </si>
  <si>
    <t>9580 Valsts budžeta kapitālo izdevumu transferti pašvaldībām Eiropas Savienības politiku instrumentu un pārējās ārvalstu finanšu palīdzības līdzfinansētajiem projektiem (pasākumiem)</t>
  </si>
  <si>
    <t>9590 Valsts budžeta kapitālo izdevumu transferti valsts budžeta daļēji finansētām atvasinātām publiskām personām un budžeta nefinansētām iestādēm Eiropas Savienības politiku instrumentu un pārējās ārvalstu finanšu palīdzības līdzfinansētajiem projektiem (pasākumiem)</t>
  </si>
  <si>
    <t>9700 Pārējie valsts budžeta kapitālo izdevumu transferti citiem budžetiem</t>
  </si>
  <si>
    <t>9710 Pārējie valsts budžeta kapitālo izdevumu transferti pašvaldībām</t>
  </si>
  <si>
    <t>9720 Pārējie valsts budžeta transferti kapitālajiem izdevumiem valsts budžeta daļēji finansētām atvasinātām publiskām personām un budžeta nefinansētām iestādēm</t>
  </si>
  <si>
    <t>F00000000 Finansēšana</t>
  </si>
  <si>
    <t>F40020000 Aizņēmumi</t>
  </si>
  <si>
    <t>F40010000 Aizdevumi</t>
  </si>
  <si>
    <t>F21010000 Naudas līdzekļi</t>
  </si>
  <si>
    <t>F210100001 Maksas pakalpojumu un citu pašu ieņēmumu naudas līdzekļu atlikumu izmaiņas palielinājums (-) vai samazinājums (+)</t>
  </si>
  <si>
    <t>F210100002 Ārvalstu finanšu palīdzības naudas līdzekļu atlikumu izmaiņas palielinājums (-) vai samazinājums (+)</t>
  </si>
  <si>
    <t>F210100005 Naudas līdzekļu aizdevumiem atlikumu izmaiņas palielinājums (-) vai samazinājums (+)</t>
  </si>
  <si>
    <t>F50010000 Akcijas un cita līdzdalība pašu kapitālā</t>
  </si>
  <si>
    <t>I. Valsts pamatfunkciju īstenošana</t>
  </si>
  <si>
    <t>F21010000 Naudas līdzekļi**</t>
  </si>
  <si>
    <t>II. ES politiku instrumentu un pārējās ārvalstu finanšu palīdzības līdzfinansēto projektu un pasākumu īstenošana</t>
  </si>
  <si>
    <t>01. Valsts prezidenta kanceleja</t>
  </si>
  <si>
    <t>7130 Valsts budžeta transferti no valsts pamatbudžeta uz valsts pamatbudžetu</t>
  </si>
  <si>
    <t>7131 Valsts budžeta transferti no valsts pamatbudžeta dotācijas no vispārējiem ieņēmumiem uz valsts pamatbudžetu</t>
  </si>
  <si>
    <t>02. Saeima</t>
  </si>
  <si>
    <t>03. Ministru kabinets</t>
  </si>
  <si>
    <t>18100 Valsts pamatbudžeta savstarpējie transferti</t>
  </si>
  <si>
    <t>18130 Valsts pamatbudžeta iestāžu saņemtie transferti no valsts pamatbudžeta</t>
  </si>
  <si>
    <t>18131 Valsts pamatbudžeta iestāžu saņemtie transferti no valsts pamatbudžeta dotācijas no vispārējiem ieņēmumiem</t>
  </si>
  <si>
    <t>18132 Valsts pamatbudžeta iestāžu saņemtie transferti no ārvalstu finanšu palīdzības līdzekļiem</t>
  </si>
  <si>
    <t>04. Korupcijas novēršanas un apkarošanas birojs</t>
  </si>
  <si>
    <t>05. Tiesībsarga birojs</t>
  </si>
  <si>
    <t>08. Sabiedrības integrācijas fonds</t>
  </si>
  <si>
    <t>09. Sabiedrisko pakalpojumu regulēšanas komisija</t>
  </si>
  <si>
    <t>10. Aizsardzības ministrija</t>
  </si>
  <si>
    <t>21200 Ārvalstu finanšu palīdzība atmaksām valsts pamatbudžetam</t>
  </si>
  <si>
    <t>7500 Atmaksa valsts budžetā par veiktajiem izdevumiem</t>
  </si>
  <si>
    <t>11. Ārlietu ministrija</t>
  </si>
  <si>
    <t>7132 Valsts budžeta transferti no valsts pamatbudžeta ārvalstu finanšu palīdzības līdzekļiem uz valsts pamatbudžetu</t>
  </si>
  <si>
    <t>12. Ekonomikas ministrija</t>
  </si>
  <si>
    <t>7139 Pārējie valsts budžeta transferti no valsts pamatbudžeta uz valsts pamatbudžetu</t>
  </si>
  <si>
    <t>13. Finanšu ministrija</t>
  </si>
  <si>
    <t>F40010010 Izsniegtie aizdevumi</t>
  </si>
  <si>
    <t>F40010020 Izsniegto aizdevumu saņemtā atmaksa</t>
  </si>
  <si>
    <t>14. Iekšlietu ministrija</t>
  </si>
  <si>
    <t>18139 Pārējie valsts pamatbudžetā saņemtie transferti no valsts pamatbudžeta</t>
  </si>
  <si>
    <t>15. Izglītības un zinātnes ministrija</t>
  </si>
  <si>
    <t>F40020020 Saņemto aizņēmumu atmaksa</t>
  </si>
  <si>
    <t>16. Zemkopības ministrija</t>
  </si>
  <si>
    <t>21720 Dotācija no vispārējiem ieņēmumiem atmaksām valsts pamatbudžetā</t>
  </si>
  <si>
    <t>17. Satiksmes ministrija</t>
  </si>
  <si>
    <t>18. Labklājības ministrija</t>
  </si>
  <si>
    <t>19. Tieslietu ministrija</t>
  </si>
  <si>
    <t>20. Klimata un enerģētikas ministrija</t>
  </si>
  <si>
    <t>21. Vides aizsardzības un reģionālās attīstības ministrija</t>
  </si>
  <si>
    <t>22. Kultūras ministrija</t>
  </si>
  <si>
    <t>24. Valsts kontrole</t>
  </si>
  <si>
    <t>25. Pārresoru koordinācijas centrs</t>
  </si>
  <si>
    <t>28. Augstākā tiesa</t>
  </si>
  <si>
    <t>29. Veselības ministrija</t>
  </si>
  <si>
    <t>30. Satversmes tiesa</t>
  </si>
  <si>
    <t>32. Prokuratūra</t>
  </si>
  <si>
    <t>35. Centrālā vēlēšanu komisija</t>
  </si>
  <si>
    <t>46. Sabiedriskie elektroniskie plašsaziņas līdzekļi</t>
  </si>
  <si>
    <t>47. Radio un televīzijas regulators</t>
  </si>
  <si>
    <t>62. Mērķdotācijas pašvaldībām</t>
  </si>
  <si>
    <t>64. Dotācija pašvaldībām</t>
  </si>
  <si>
    <t>74. Gadskārtējā valsts budžeta izpildes procesā pārdalāmais finansējums</t>
  </si>
  <si>
    <t>1.0.grupa Nodokļu ieņēmumi</t>
  </si>
  <si>
    <t>1.3.apakšgrupa Sociālās apdrošināšanas iemaksas – kopā</t>
  </si>
  <si>
    <t>2.0.grupa Nenodokļu ieņēmumi</t>
  </si>
  <si>
    <t>1100 Atalgojums</t>
  </si>
  <si>
    <t>1200 Darba devēja valsts sociālās apdrošināšanas obligātās iemaksas, pabalsti un kompensācijas</t>
  </si>
  <si>
    <t>2100 Mācību, darba un dienesta komandējumi, darba braucieni</t>
  </si>
  <si>
    <t>2200 Pakalpojumi</t>
  </si>
  <si>
    <t>2300 Krājumi, materiāli, energoresursi, preces, biroja preces un inventārs, kurus neuzskaita kodā 5000</t>
  </si>
  <si>
    <t>2500 Budžeta iestāžu nodokļu, nodevu un sankciju maksājumi</t>
  </si>
  <si>
    <t>3200 Subsīdijas un dotācijas komersantiem, biedrībām, nodibinājumiem un fiziskām personām</t>
  </si>
  <si>
    <t>6200 Pensijas un sociālie pabalsti naudā</t>
  </si>
  <si>
    <t>6210 Valsts pensijas</t>
  </si>
  <si>
    <t>6220 Valsts sociālās apdrošināšanas pabalsti naudā</t>
  </si>
  <si>
    <t>6240 Valsts un pašvaldību nodarbinātības pabalsti naudā</t>
  </si>
  <si>
    <t>6290 Valsts un pašvaldību budžeta maksājumi</t>
  </si>
  <si>
    <t>7110 Valsts budžeta uzturēšanas izdevumu transferti no valsts speciālā budžeta uz valsts pamatbudžetu</t>
  </si>
  <si>
    <t>5100 Nemateriālie ieguldījumi</t>
  </si>
  <si>
    <t>5200 Pamatlīdzekļi, ieguldījuma īpašumi un bioloģiskie aktīvi</t>
  </si>
  <si>
    <t>F210100003 Valsts speciālā budžeta naudas līdzekļu atlikumu izmaiņas palielinājums (-) vai samazinājums (+)</t>
  </si>
  <si>
    <t>Pārskatā noapaļošanas dēl iespējamas atšķirības starp komponentu summu un kopsummu</t>
  </si>
  <si>
    <r>
      <t>*Ailē "Izpilde no gada sākuma" ieņēmumu kodā 21720 uzrādītā dotācija no vispārējiem ieņēmumiem atmaksām valsts pamatbudžetā konsolidēta atbilstoši pārskata periodā veiktajām atmaksām valsts budžetā 4 911 071 EUR</t>
    </r>
    <r>
      <rPr>
        <i/>
        <sz val="10"/>
        <color rgb="FFFF0000"/>
        <rFont val="Times New Roman"/>
        <family val="1"/>
        <charset val="186"/>
      </rPr>
      <t xml:space="preserve"> </t>
    </r>
    <r>
      <rPr>
        <i/>
        <sz val="10"/>
        <rFont val="Times New Roman"/>
        <family val="1"/>
        <charset val="186"/>
      </rPr>
      <t>apmērā</t>
    </r>
  </si>
  <si>
    <t>** Ailē "Izpilde no gada sākuma" rādītājā "F21010000 Naudas līdzekļi" uzrādīts neizlietotās dotācijas no vispārējiem ieņēmumiem atlikums saimnieciskajam gadam</t>
  </si>
  <si>
    <t>Mēneša pārskata 1.pielikums</t>
  </si>
  <si>
    <t>Konsolidētā kopbudžeta izpilde  (ieskaitot ziedojumus un dāvinājumus, no valsts budžeta daļēji finansētu atvasinātu publisku personu un budžeta nefinansētu iestāžu budžeta izpildi)</t>
  </si>
  <si>
    <t>(tūkst.euro)</t>
  </si>
  <si>
    <t>Valsts konsolidētais¹
budžets</t>
  </si>
  <si>
    <t>Pašvaldību konsolidētais
budžets</t>
  </si>
  <si>
    <t>Konsolidētais kopbudžets</t>
  </si>
  <si>
    <t>A</t>
  </si>
  <si>
    <t xml:space="preserve">     Ieņēmumi (bruto)</t>
  </si>
  <si>
    <t>konsolidējamā pozīcija</t>
  </si>
  <si>
    <t>Kopbudžeta ieņēmumi (neto)</t>
  </si>
  <si>
    <t xml:space="preserve">     Izdevumi (bruto)</t>
  </si>
  <si>
    <t>Kopbudžeta izdevumi (neto)</t>
  </si>
  <si>
    <t>Naudas līdzekļi un noguldījumi (bilances aktīvā)</t>
  </si>
  <si>
    <t>Noguldījumi (bilances pasīvā)</t>
  </si>
  <si>
    <t>Iegādātie parāda vērtspapīri, izņemot atvasinātos finanšu instrumentus</t>
  </si>
  <si>
    <t>Emitētie parāda vērtspapīri</t>
  </si>
  <si>
    <t>Akcijas un cita līdzdalība komersantu pašu kapitālā</t>
  </si>
  <si>
    <t>Kopieguldījuma fondu akcijas</t>
  </si>
  <si>
    <t xml:space="preserve">¹ kopā ar daļēji no valsts budžeta finansētām atvasinātām publiskām personām un budžeta nefinansētām iestādēm </t>
  </si>
  <si>
    <t>Pārskatā noapaļošanas dēļ iespējamas atšķirības starp komponentu summu un kopsummu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</si>
</sst>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quot;.&quot;0"/>
    <numFmt numFmtId="165" formatCode="_-* #,##0.00\ &quot;DM&quot;_-;\-* #,##0.00\ &quot;DM&quot;_-;_-* &quot;-&quot;??\ &quot;DM&quot;_-;_-@_-"/>
    <numFmt numFmtId="166" formatCode="#,##0.0"/>
    <numFmt numFmtId="167" formatCode="_-* #,##0.00\ _D_M_-;\-* #,##0.00\ _D_M_-;_-* &quot;-&quot;??\ _D_M_-;_-@_-"/>
    <numFmt numFmtId="168" formatCode="#,##0_ ;\-#,##0\ "/>
    <numFmt numFmtId="169" formatCode="_(* #,##0.00_);_(* \(#,##0.00\);_(* &quot;-&quot;??_);_(@_)"/>
    <numFmt numFmtId="170" formatCode="#\ ##0"/>
  </numFmts>
  <fonts count="80">
    <font>
      <sz val="10"/>
      <color theme="1"/>
      <name val="Times New Roman"/>
      <family val="2"/>
      <charset val="186"/>
    </font>
    <font>
      <sz val="11"/>
      <color theme="1"/>
      <name val="Calibri"/>
      <family val="2"/>
      <charset val="186"/>
      <scheme val="minor"/>
    </font>
    <font>
      <sz val="11"/>
      <color indexed="8"/>
      <name val="Calibri"/>
      <family val="2"/>
      <charset val="186"/>
    </font>
    <font>
      <sz val="10"/>
      <name val="Arial"/>
      <family val="2"/>
      <charset val="186"/>
    </font>
    <font>
      <sz val="10"/>
      <name val="Times New Roman"/>
      <family val="1"/>
      <charset val="186"/>
    </font>
    <font>
      <b/>
      <sz val="12"/>
      <name val="Times New Roman"/>
      <family val="1"/>
      <charset val="186"/>
    </font>
    <font>
      <sz val="12"/>
      <name val="Times New Roman"/>
      <family val="1"/>
      <charset val="186"/>
    </font>
    <font>
      <sz val="11"/>
      <color indexed="8"/>
      <name val="Calibri"/>
      <family val="2"/>
    </font>
    <font>
      <sz val="11"/>
      <color indexed="9"/>
      <name val="Calibri"/>
      <family val="2"/>
    </font>
    <font>
      <b/>
      <sz val="11"/>
      <color indexed="8"/>
      <name val="Calibri"/>
      <family val="2"/>
    </font>
    <font>
      <sz val="10"/>
      <name val="BaltHelvetica"/>
    </font>
    <font>
      <sz val="10"/>
      <color indexed="8"/>
      <name val="Arial"/>
      <family val="2"/>
    </font>
    <font>
      <b/>
      <sz val="18"/>
      <color indexed="62"/>
      <name val="Cambria"/>
      <family val="2"/>
    </font>
    <font>
      <sz val="10"/>
      <name val="Helv"/>
    </font>
    <font>
      <sz val="10"/>
      <name val="BaltGaramond"/>
      <family val="2"/>
      <charset val="186"/>
    </font>
    <font>
      <sz val="10"/>
      <name val="Arial"/>
      <family val="2"/>
      <charset val="186"/>
    </font>
    <font>
      <sz val="9"/>
      <name val="Times New Roman"/>
      <family val="1"/>
      <charset val="186"/>
    </font>
    <font>
      <sz val="11"/>
      <color indexed="16"/>
      <name val="Calibri"/>
      <family val="2"/>
    </font>
    <font>
      <b/>
      <sz val="11"/>
      <color indexed="53"/>
      <name val="Calibri"/>
      <family val="2"/>
    </font>
    <font>
      <b/>
      <sz val="11"/>
      <color indexed="9"/>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9"/>
      <color indexed="8"/>
      <name val="Times New Roman"/>
      <family val="1"/>
      <charset val="186"/>
    </font>
    <font>
      <b/>
      <sz val="10"/>
      <color indexed="39"/>
      <name val="Arial"/>
      <family val="2"/>
    </font>
    <font>
      <b/>
      <sz val="10"/>
      <color indexed="8"/>
      <name val="Arial"/>
      <family val="2"/>
    </font>
    <font>
      <sz val="9"/>
      <color indexed="8"/>
      <name val="Times New Roman"/>
      <family val="1"/>
      <charset val="186"/>
    </font>
    <font>
      <b/>
      <sz val="12"/>
      <color indexed="8"/>
      <name val="Arial"/>
      <family val="2"/>
      <charset val="186"/>
    </font>
    <font>
      <sz val="10"/>
      <color indexed="8"/>
      <name val="Arial"/>
      <family val="2"/>
      <charset val="186"/>
    </font>
    <font>
      <sz val="10"/>
      <color indexed="39"/>
      <name val="Arial"/>
      <family val="2"/>
    </font>
    <font>
      <sz val="19"/>
      <color indexed="48"/>
      <name val="Arial"/>
      <family val="2"/>
      <charset val="186"/>
    </font>
    <font>
      <sz val="9"/>
      <color indexed="10"/>
      <name val="Times New Roman"/>
      <family val="1"/>
      <charset val="186"/>
    </font>
    <font>
      <sz val="11"/>
      <color indexed="10"/>
      <name val="Calibri"/>
      <family val="2"/>
    </font>
    <font>
      <sz val="10"/>
      <name val="Arial"/>
      <family val="2"/>
      <charset val="186"/>
    </font>
    <font>
      <u/>
      <sz val="10"/>
      <color indexed="12"/>
      <name val="Arial"/>
      <family val="2"/>
      <charset val="186"/>
    </font>
    <font>
      <b/>
      <sz val="8"/>
      <name val="Arial"/>
      <family val="2"/>
    </font>
    <font>
      <sz val="8"/>
      <name val="Arial"/>
      <family val="2"/>
    </font>
    <font>
      <sz val="11"/>
      <color indexed="8"/>
      <name val="Calibri"/>
      <family val="2"/>
      <charset val="186"/>
    </font>
    <font>
      <sz val="11"/>
      <color indexed="9"/>
      <name val="Calibri"/>
      <family val="2"/>
      <charset val="186"/>
    </font>
    <font>
      <i/>
      <sz val="11"/>
      <color indexed="23"/>
      <name val="Calibri"/>
      <family val="2"/>
      <charset val="186"/>
    </font>
    <font>
      <b/>
      <sz val="18"/>
      <color indexed="56"/>
      <name val="Cambria"/>
      <family val="2"/>
      <charset val="186"/>
    </font>
    <font>
      <sz val="10"/>
      <color indexed="9"/>
      <name val="Arial"/>
      <family val="2"/>
    </font>
    <font>
      <i/>
      <sz val="10"/>
      <color indexed="23"/>
      <name val="Arial"/>
      <family val="2"/>
    </font>
    <font>
      <b/>
      <sz val="10"/>
      <color indexed="8"/>
      <name val="Arial"/>
      <family val="2"/>
      <charset val="186"/>
    </font>
    <font>
      <sz val="10"/>
      <color indexed="10"/>
      <name val="Arial"/>
      <family val="2"/>
    </font>
    <font>
      <u/>
      <sz val="10"/>
      <color indexed="12"/>
      <name val="Times New Roman"/>
      <family val="1"/>
      <charset val="186"/>
    </font>
    <font>
      <sz val="10"/>
      <name val="Arial"/>
      <family val="2"/>
      <charset val="186"/>
    </font>
    <font>
      <sz val="8"/>
      <name val="Arial"/>
      <family val="2"/>
      <charset val="186"/>
    </font>
    <font>
      <sz val="10"/>
      <color theme="1"/>
      <name val="Times New Roman"/>
      <family val="2"/>
      <charset val="186"/>
    </font>
    <font>
      <sz val="11"/>
      <color theme="1"/>
      <name val="Calibri"/>
      <family val="2"/>
      <charset val="186"/>
      <scheme val="minor"/>
    </font>
    <font>
      <u/>
      <sz val="10"/>
      <color theme="10"/>
      <name val="Arial"/>
      <family val="2"/>
      <charset val="186"/>
    </font>
    <font>
      <sz val="10"/>
      <name val="Arial"/>
      <family val="2"/>
      <charset val="186"/>
    </font>
    <font>
      <sz val="10"/>
      <color theme="1"/>
      <name val="Times New Roman"/>
      <family val="1"/>
      <charset val="186"/>
    </font>
    <font>
      <sz val="12"/>
      <name val="Arial"/>
      <family val="2"/>
      <charset val="186"/>
    </font>
    <font>
      <sz val="10"/>
      <name val="Times New Roman"/>
      <family val="1"/>
    </font>
    <font>
      <i/>
      <sz val="10"/>
      <name val="Times New Roman"/>
      <family val="1"/>
      <charset val="186"/>
    </font>
    <font>
      <b/>
      <sz val="10"/>
      <name val="Times New Roman"/>
      <family val="1"/>
      <charset val="186"/>
    </font>
    <font>
      <b/>
      <sz val="9"/>
      <name val="Times New Roman"/>
      <family val="1"/>
      <charset val="186"/>
    </font>
    <font>
      <sz val="8"/>
      <name val="Times New Roman"/>
      <family val="1"/>
      <charset val="186"/>
    </font>
    <font>
      <b/>
      <i/>
      <sz val="10"/>
      <name val="Times New Roman"/>
      <family val="1"/>
      <charset val="186"/>
    </font>
    <font>
      <sz val="10"/>
      <color indexed="8"/>
      <name val="Times New Roman"/>
      <family val="1"/>
      <charset val="186"/>
    </font>
    <font>
      <u/>
      <sz val="10"/>
      <name val="Times New Roman"/>
      <family val="1"/>
      <charset val="186"/>
    </font>
    <font>
      <i/>
      <sz val="12"/>
      <name val="Times New Roman"/>
      <family val="1"/>
      <charset val="186"/>
    </font>
    <font>
      <b/>
      <sz val="12"/>
      <name val="Times New Roman"/>
      <family val="1"/>
    </font>
    <font>
      <sz val="12"/>
      <name val="Times New Roman"/>
      <family val="1"/>
    </font>
    <font>
      <i/>
      <u/>
      <sz val="10"/>
      <color indexed="12"/>
      <name val="Times New Roman"/>
      <family val="1"/>
      <charset val="186"/>
    </font>
    <font>
      <b/>
      <sz val="11"/>
      <name val="Times New Roman"/>
      <family val="1"/>
      <charset val="186"/>
    </font>
    <font>
      <sz val="11"/>
      <name val="Times New Roman"/>
      <family val="1"/>
      <charset val="186"/>
    </font>
    <font>
      <b/>
      <sz val="10"/>
      <name val="Times New Roman"/>
      <family val="1"/>
    </font>
    <font>
      <sz val="12"/>
      <color indexed="8"/>
      <name val="Times New Roman"/>
      <family val="1"/>
      <charset val="186"/>
    </font>
    <font>
      <sz val="11"/>
      <name val="Times New Roman"/>
      <family val="1"/>
    </font>
    <font>
      <b/>
      <sz val="11"/>
      <name val="Times New Roman"/>
      <family val="1"/>
    </font>
    <font>
      <i/>
      <sz val="11"/>
      <name val="Times New Roman"/>
      <family val="1"/>
    </font>
    <font>
      <i/>
      <sz val="10"/>
      <name val="Times New Roman"/>
      <family val="1"/>
    </font>
    <font>
      <i/>
      <sz val="10"/>
      <color rgb="FFFF0000"/>
      <name val="Times New Roman"/>
      <family val="1"/>
      <charset val="186"/>
    </font>
  </fonts>
  <fills count="67">
    <fill>
      <patternFill patternType="none"/>
    </fill>
    <fill>
      <patternFill patternType="gray125"/>
    </fill>
    <fill>
      <patternFill patternType="solid">
        <fgColor indexed="31"/>
      </patternFill>
    </fill>
    <fill>
      <patternFill patternType="solid">
        <fgColor indexed="40"/>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9"/>
      </patternFill>
    </fill>
    <fill>
      <patternFill patternType="solid">
        <fgColor indexed="27"/>
      </patternFill>
    </fill>
    <fill>
      <patternFill patternType="solid">
        <fgColor indexed="44"/>
      </patternFill>
    </fill>
    <fill>
      <patternFill patternType="solid">
        <fgColor indexed="47"/>
      </patternFill>
    </fill>
    <fill>
      <patternFill patternType="solid">
        <fgColor indexed="54"/>
      </patternFill>
    </fill>
    <fill>
      <patternFill patternType="solid">
        <fgColor indexed="11"/>
      </patternFill>
    </fill>
    <fill>
      <patternFill patternType="solid">
        <fgColor indexed="57"/>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60"/>
      </patternFill>
    </fill>
    <fill>
      <patternFill patternType="solid">
        <fgColor indexed="9"/>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indexed="22"/>
        <bgColor indexed="64"/>
      </patternFill>
    </fill>
    <fill>
      <patternFill patternType="solid">
        <fgColor indexed="9"/>
        <bgColor indexed="26"/>
      </patternFill>
    </fill>
    <fill>
      <patternFill patternType="solid">
        <fgColor theme="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top style="thin">
        <color indexed="48"/>
      </top>
      <bottom style="double">
        <color indexed="48"/>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auto="1"/>
      </right>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style="hair">
        <color indexed="64"/>
      </bottom>
      <diagonal/>
    </border>
    <border>
      <left style="hair">
        <color indexed="8"/>
      </left>
      <right style="hair">
        <color indexed="8"/>
      </right>
      <top style="hair">
        <color indexed="8"/>
      </top>
      <bottom style="hair">
        <color indexed="8"/>
      </bottom>
      <diagonal/>
    </border>
    <border>
      <left/>
      <right/>
      <top style="hair">
        <color indexed="8"/>
      </top>
      <bottom/>
      <diagonal/>
    </border>
  </borders>
  <cellStyleXfs count="714">
    <xf numFmtId="0" fontId="0" fillId="0" borderId="0"/>
    <xf numFmtId="0" fontId="42" fillId="2" borderId="0" applyNumberFormat="0" applyBorder="0" applyAlignment="0" applyProtection="0"/>
    <xf numFmtId="0" fontId="2" fillId="2" borderId="0" applyNumberFormat="0" applyBorder="0" applyAlignment="0" applyProtection="0"/>
    <xf numFmtId="0" fontId="11" fillId="3" borderId="0" applyNumberFormat="0" applyBorder="0" applyAlignment="0" applyProtection="0"/>
    <xf numFmtId="0" fontId="42" fillId="2" borderId="0" applyNumberFormat="0" applyBorder="0" applyAlignment="0" applyProtection="0"/>
    <xf numFmtId="0" fontId="2" fillId="2" borderId="0" applyNumberFormat="0" applyBorder="0" applyAlignment="0" applyProtection="0"/>
    <xf numFmtId="0" fontId="42" fillId="4" borderId="0" applyNumberFormat="0" applyBorder="0" applyAlignment="0" applyProtection="0"/>
    <xf numFmtId="0" fontId="2" fillId="4" borderId="0" applyNumberFormat="0" applyBorder="0" applyAlignment="0" applyProtection="0"/>
    <xf numFmtId="0" fontId="11" fillId="5" borderId="0" applyNumberFormat="0" applyBorder="0" applyAlignment="0" applyProtection="0"/>
    <xf numFmtId="0" fontId="42" fillId="4" borderId="0" applyNumberFormat="0" applyBorder="0" applyAlignment="0" applyProtection="0"/>
    <xf numFmtId="0" fontId="2" fillId="4" borderId="0" applyNumberFormat="0" applyBorder="0" applyAlignment="0" applyProtection="0"/>
    <xf numFmtId="0" fontId="42" fillId="6" borderId="0" applyNumberFormat="0" applyBorder="0" applyAlignment="0" applyProtection="0"/>
    <xf numFmtId="0" fontId="2" fillId="6" borderId="0" applyNumberFormat="0" applyBorder="0" applyAlignment="0" applyProtection="0"/>
    <xf numFmtId="0" fontId="11" fillId="7" borderId="0" applyNumberFormat="0" applyBorder="0" applyAlignment="0" applyProtection="0"/>
    <xf numFmtId="0" fontId="42" fillId="6" borderId="0" applyNumberFormat="0" applyBorder="0" applyAlignment="0" applyProtection="0"/>
    <xf numFmtId="0" fontId="2" fillId="6" borderId="0" applyNumberFormat="0" applyBorder="0" applyAlignment="0" applyProtection="0"/>
    <xf numFmtId="0" fontId="42" fillId="8" borderId="0" applyNumberFormat="0" applyBorder="0" applyAlignment="0" applyProtection="0"/>
    <xf numFmtId="0" fontId="2" fillId="8" borderId="0" applyNumberFormat="0" applyBorder="0" applyAlignment="0" applyProtection="0"/>
    <xf numFmtId="0" fontId="11" fillId="9" borderId="0" applyNumberFormat="0" applyBorder="0" applyAlignment="0" applyProtection="0"/>
    <xf numFmtId="0" fontId="42" fillId="8" borderId="0" applyNumberFormat="0" applyBorder="0" applyAlignment="0" applyProtection="0"/>
    <xf numFmtId="0" fontId="2" fillId="8" borderId="0" applyNumberFormat="0" applyBorder="0" applyAlignment="0" applyProtection="0"/>
    <xf numFmtId="0" fontId="42" fillId="10" borderId="0" applyNumberFormat="0" applyBorder="0" applyAlignment="0" applyProtection="0"/>
    <xf numFmtId="0" fontId="2" fillId="10" borderId="0" applyNumberFormat="0" applyBorder="0" applyAlignment="0" applyProtection="0"/>
    <xf numFmtId="0" fontId="11" fillId="11" borderId="0" applyNumberFormat="0" applyBorder="0" applyAlignment="0" applyProtection="0"/>
    <xf numFmtId="0" fontId="42" fillId="10" borderId="0" applyNumberFormat="0" applyBorder="0" applyAlignment="0" applyProtection="0"/>
    <xf numFmtId="0" fontId="2" fillId="10" borderId="0" applyNumberFormat="0" applyBorder="0" applyAlignment="0" applyProtection="0"/>
    <xf numFmtId="0" fontId="42" fillId="12" borderId="0" applyNumberFormat="0" applyBorder="0" applyAlignment="0" applyProtection="0"/>
    <xf numFmtId="0" fontId="2" fillId="12" borderId="0" applyNumberFormat="0" applyBorder="0" applyAlignment="0" applyProtection="0"/>
    <xf numFmtId="0" fontId="11" fillId="4" borderId="0" applyNumberFormat="0" applyBorder="0" applyAlignment="0" applyProtection="0"/>
    <xf numFmtId="0" fontId="42" fillId="12" borderId="0" applyNumberFormat="0" applyBorder="0" applyAlignment="0" applyProtection="0"/>
    <xf numFmtId="0" fontId="2" fillId="12" borderId="0" applyNumberFormat="0" applyBorder="0" applyAlignment="0" applyProtection="0"/>
    <xf numFmtId="0" fontId="42" fillId="11" borderId="0" applyNumberFormat="0" applyBorder="0" applyAlignment="0" applyProtection="0"/>
    <xf numFmtId="0" fontId="2" fillId="11" borderId="0" applyNumberFormat="0" applyBorder="0" applyAlignment="0" applyProtection="0"/>
    <xf numFmtId="0" fontId="11" fillId="13" borderId="0" applyNumberFormat="0" applyBorder="0" applyAlignment="0" applyProtection="0"/>
    <xf numFmtId="0" fontId="42" fillId="11" borderId="0" applyNumberFormat="0" applyBorder="0" applyAlignment="0" applyProtection="0"/>
    <xf numFmtId="0" fontId="2" fillId="11" borderId="0" applyNumberFormat="0" applyBorder="0" applyAlignment="0" applyProtection="0"/>
    <xf numFmtId="0" fontId="42" fillId="5" borderId="0" applyNumberFormat="0" applyBorder="0" applyAlignment="0" applyProtection="0"/>
    <xf numFmtId="0" fontId="2" fillId="5" borderId="0" applyNumberFormat="0" applyBorder="0" applyAlignment="0" applyProtection="0"/>
    <xf numFmtId="0" fontId="11" fillId="5" borderId="0" applyNumberFormat="0" applyBorder="0" applyAlignment="0" applyProtection="0"/>
    <xf numFmtId="0" fontId="42" fillId="5" borderId="0" applyNumberFormat="0" applyBorder="0" applyAlignment="0" applyProtection="0"/>
    <xf numFmtId="0" fontId="2" fillId="5" borderId="0" applyNumberFormat="0" applyBorder="0" applyAlignment="0" applyProtection="0"/>
    <xf numFmtId="0" fontId="42" fillId="14" borderId="0" applyNumberFormat="0" applyBorder="0" applyAlignment="0" applyProtection="0"/>
    <xf numFmtId="0" fontId="2" fillId="14" borderId="0" applyNumberFormat="0" applyBorder="0" applyAlignment="0" applyProtection="0"/>
    <xf numFmtId="0" fontId="11" fillId="15" borderId="0" applyNumberFormat="0" applyBorder="0" applyAlignment="0" applyProtection="0"/>
    <xf numFmtId="0" fontId="42" fillId="14" borderId="0" applyNumberFormat="0" applyBorder="0" applyAlignment="0" applyProtection="0"/>
    <xf numFmtId="0" fontId="2" fillId="14" borderId="0" applyNumberFormat="0" applyBorder="0" applyAlignment="0" applyProtection="0"/>
    <xf numFmtId="0" fontId="42" fillId="8" borderId="0" applyNumberFormat="0" applyBorder="0" applyAlignment="0" applyProtection="0"/>
    <xf numFmtId="0" fontId="2" fillId="8" borderId="0" applyNumberFormat="0" applyBorder="0" applyAlignment="0" applyProtection="0"/>
    <xf numFmtId="0" fontId="11" fillId="16" borderId="0" applyNumberFormat="0" applyBorder="0" applyAlignment="0" applyProtection="0"/>
    <xf numFmtId="0" fontId="42" fillId="8" borderId="0" applyNumberFormat="0" applyBorder="0" applyAlignment="0" applyProtection="0"/>
    <xf numFmtId="0" fontId="2" fillId="8" borderId="0" applyNumberFormat="0" applyBorder="0" applyAlignment="0" applyProtection="0"/>
    <xf numFmtId="0" fontId="42" fillId="11" borderId="0" applyNumberFormat="0" applyBorder="0" applyAlignment="0" applyProtection="0"/>
    <xf numFmtId="0" fontId="2" fillId="11" borderId="0" applyNumberFormat="0" applyBorder="0" applyAlignment="0" applyProtection="0"/>
    <xf numFmtId="0" fontId="11" fillId="13" borderId="0" applyNumberFormat="0" applyBorder="0" applyAlignment="0" applyProtection="0"/>
    <xf numFmtId="0" fontId="42" fillId="11" borderId="0" applyNumberFormat="0" applyBorder="0" applyAlignment="0" applyProtection="0"/>
    <xf numFmtId="0" fontId="2" fillId="11" borderId="0" applyNumberFormat="0" applyBorder="0" applyAlignment="0" applyProtection="0"/>
    <xf numFmtId="0" fontId="42" fillId="17" borderId="0" applyNumberFormat="0" applyBorder="0" applyAlignment="0" applyProtection="0"/>
    <xf numFmtId="0" fontId="2" fillId="17" borderId="0" applyNumberFormat="0" applyBorder="0" applyAlignment="0" applyProtection="0"/>
    <xf numFmtId="0" fontId="11" fillId="12" borderId="0" applyNumberFormat="0" applyBorder="0" applyAlignment="0" applyProtection="0"/>
    <xf numFmtId="0" fontId="42" fillId="17" borderId="0" applyNumberFormat="0" applyBorder="0" applyAlignment="0" applyProtection="0"/>
    <xf numFmtId="0" fontId="2" fillId="17" borderId="0" applyNumberFormat="0" applyBorder="0" applyAlignment="0" applyProtection="0"/>
    <xf numFmtId="0" fontId="43" fillId="18" borderId="0" applyNumberFormat="0" applyBorder="0" applyAlignment="0" applyProtection="0"/>
    <xf numFmtId="0" fontId="46" fillId="13" borderId="0" applyNumberFormat="0" applyBorder="0" applyAlignment="0" applyProtection="0"/>
    <xf numFmtId="0" fontId="43" fillId="18" borderId="0" applyNumberFormat="0" applyBorder="0" applyAlignment="0" applyProtection="0"/>
    <xf numFmtId="0" fontId="43" fillId="5" borderId="0" applyNumberFormat="0" applyBorder="0" applyAlignment="0" applyProtection="0"/>
    <xf numFmtId="0" fontId="46" fillId="5" borderId="0" applyNumberFormat="0" applyBorder="0" applyAlignment="0" applyProtection="0"/>
    <xf numFmtId="0" fontId="43" fillId="5" borderId="0" applyNumberFormat="0" applyBorder="0" applyAlignment="0" applyProtection="0"/>
    <xf numFmtId="0" fontId="43" fillId="14" borderId="0" applyNumberFormat="0" applyBorder="0" applyAlignment="0" applyProtection="0"/>
    <xf numFmtId="0" fontId="46" fillId="15"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6" fillId="16"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46" fillId="13"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46" fillId="12" borderId="0" applyNumberFormat="0" applyBorder="0" applyAlignment="0" applyProtection="0"/>
    <xf numFmtId="0" fontId="4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8" fillId="34"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3" borderId="0" applyNumberFormat="0" applyBorder="0" applyAlignment="0" applyProtection="0"/>
    <xf numFmtId="0" fontId="7" fillId="38" borderId="0" applyNumberFormat="0" applyBorder="0" applyAlignment="0" applyProtection="0"/>
    <xf numFmtId="0" fontId="8" fillId="25" borderId="0" applyNumberFormat="0" applyBorder="0" applyAlignment="0" applyProtection="0"/>
    <xf numFmtId="0" fontId="8" fillId="39"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7" fillId="33" borderId="0" applyNumberFormat="0" applyBorder="0" applyAlignment="0" applyProtection="0"/>
    <xf numFmtId="0" fontId="7" fillId="31" borderId="0" applyNumberFormat="0" applyBorder="0" applyAlignment="0" applyProtection="0"/>
    <xf numFmtId="0" fontId="7" fillId="25" borderId="0" applyNumberFormat="0" applyBorder="0" applyAlignment="0" applyProtection="0"/>
    <xf numFmtId="0" fontId="7" fillId="34" borderId="0" applyNumberFormat="0" applyBorder="0" applyAlignment="0" applyProtection="0"/>
    <xf numFmtId="0" fontId="8" fillId="25" borderId="0" applyNumberFormat="0" applyBorder="0" applyAlignment="0" applyProtection="0"/>
    <xf numFmtId="0" fontId="8" fillId="33"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7" fillId="22" borderId="0" applyNumberFormat="0" applyBorder="0" applyAlignment="0" applyProtection="0"/>
    <xf numFmtId="0" fontId="7" fillId="36" borderId="0" applyNumberFormat="0" applyBorder="0" applyAlignment="0" applyProtection="0"/>
    <xf numFmtId="0" fontId="7" fillId="24"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7" fillId="43" borderId="0" applyNumberFormat="0" applyBorder="0" applyAlignment="0" applyProtection="0"/>
    <xf numFmtId="0" fontId="7" fillId="32" borderId="0" applyNumberFormat="0" applyBorder="0" applyAlignment="0" applyProtection="0"/>
    <xf numFmtId="0" fontId="7" fillId="44" borderId="0" applyNumberFormat="0" applyBorder="0" applyAlignment="0" applyProtection="0"/>
    <xf numFmtId="0" fontId="8" fillId="44" borderId="0" applyNumberFormat="0" applyBorder="0" applyAlignment="0" applyProtection="0"/>
    <xf numFmtId="0" fontId="8" fillId="45"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8" fillId="47" borderId="1" applyNumberFormat="0" applyAlignment="0" applyProtection="0"/>
    <xf numFmtId="0" fontId="18" fillId="47" borderId="1" applyNumberFormat="0" applyAlignment="0" applyProtection="0"/>
    <xf numFmtId="0" fontId="18" fillId="47" borderId="1" applyNumberFormat="0" applyAlignment="0" applyProtection="0"/>
    <xf numFmtId="0" fontId="19" fillId="34" borderId="2" applyNumberFormat="0" applyAlignment="0" applyProtection="0"/>
    <xf numFmtId="0" fontId="19" fillId="34" borderId="2" applyNumberFormat="0" applyAlignment="0" applyProtection="0"/>
    <xf numFmtId="0" fontId="19" fillId="34" borderId="2" applyNumberFormat="0" applyAlignment="0" applyProtection="0"/>
    <xf numFmtId="169"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0" fontId="9" fillId="48" borderId="0" applyNumberFormat="0" applyBorder="0" applyAlignment="0" applyProtection="0"/>
    <xf numFmtId="0" fontId="9" fillId="49" borderId="0" applyNumberFormat="0" applyBorder="0" applyAlignment="0" applyProtection="0"/>
    <xf numFmtId="0" fontId="9" fillId="50" borderId="0" applyNumberFormat="0" applyBorder="0" applyAlignment="0" applyProtection="0"/>
    <xf numFmtId="0" fontId="9" fillId="51" borderId="0" applyNumberFormat="0" applyBorder="0" applyAlignment="0" applyProtection="0"/>
    <xf numFmtId="0" fontId="9" fillId="52" borderId="0" applyNumberFormat="0" applyBorder="0" applyAlignment="0" applyProtection="0"/>
    <xf numFmtId="0" fontId="44" fillId="0" borderId="0" applyNumberFormat="0" applyFill="0" applyBorder="0" applyAlignment="0" applyProtection="0"/>
    <xf numFmtId="0" fontId="47" fillId="0" borderId="0" applyNumberFormat="0" applyFill="0" applyBorder="0" applyAlignment="0" applyProtection="0"/>
    <xf numFmtId="0" fontId="44" fillId="0" borderId="0" applyNumberFormat="0" applyFill="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5" fillId="0" borderId="0" applyNumberFormat="0" applyFill="0" applyBorder="0" applyAlignment="0" applyProtection="0"/>
    <xf numFmtId="0" fontId="39" fillId="0" borderId="0" applyNumberFormat="0" applyFill="0" applyBorder="0" applyAlignment="0" applyProtection="0"/>
    <xf numFmtId="0" fontId="24" fillId="44" borderId="1" applyNumberFormat="0" applyAlignment="0" applyProtection="0"/>
    <xf numFmtId="0" fontId="24" fillId="44" borderId="1" applyNumberFormat="0" applyAlignment="0" applyProtection="0"/>
    <xf numFmtId="0" fontId="24" fillId="44" borderId="1" applyNumberFormat="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3" fillId="0" borderId="0"/>
    <xf numFmtId="0" fontId="3" fillId="0" borderId="0"/>
    <xf numFmtId="0" fontId="15" fillId="0" borderId="0"/>
    <xf numFmtId="0" fontId="3" fillId="0" borderId="0"/>
    <xf numFmtId="0" fontId="38" fillId="0" borderId="0"/>
    <xf numFmtId="0" fontId="3" fillId="0" borderId="0"/>
    <xf numFmtId="0" fontId="54" fillId="0" borderId="0"/>
    <xf numFmtId="0" fontId="3" fillId="0" borderId="0"/>
    <xf numFmtId="0" fontId="3" fillId="0" borderId="0"/>
    <xf numFmtId="0" fontId="3" fillId="0" borderId="0"/>
    <xf numFmtId="0" fontId="3" fillId="0" borderId="0"/>
    <xf numFmtId="0" fontId="52" fillId="55"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43" borderId="7" applyNumberFormat="0" applyFont="0" applyAlignment="0" applyProtection="0"/>
    <xf numFmtId="0" fontId="3" fillId="43" borderId="7" applyNumberFormat="0" applyFont="0" applyAlignment="0" applyProtection="0"/>
    <xf numFmtId="0" fontId="3" fillId="43" borderId="7" applyNumberFormat="0" applyFont="0" applyAlignment="0" applyProtection="0"/>
    <xf numFmtId="0" fontId="27" fillId="47" borderId="8" applyNumberFormat="0" applyAlignment="0" applyProtection="0"/>
    <xf numFmtId="0" fontId="27" fillId="47" borderId="8" applyNumberFormat="0" applyAlignment="0" applyProtection="0"/>
    <xf numFmtId="0" fontId="27" fillId="47" borderId="8" applyNumberFormat="0" applyAlignment="0" applyProtection="0"/>
    <xf numFmtId="0" fontId="10"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 fontId="28" fillId="56" borderId="9" applyNumberFormat="0" applyProtection="0">
      <alignment vertical="center"/>
    </xf>
    <xf numFmtId="0" fontId="3" fillId="0" borderId="0"/>
    <xf numFmtId="4" fontId="30" fillId="54" borderId="10" applyNumberFormat="0" applyProtection="0">
      <alignment vertical="center"/>
    </xf>
    <xf numFmtId="0" fontId="3" fillId="0" borderId="0"/>
    <xf numFmtId="4" fontId="41" fillId="54" borderId="11" applyNumberFormat="0" applyProtection="0">
      <alignment vertical="center"/>
    </xf>
    <xf numFmtId="0" fontId="3" fillId="0" borderId="0"/>
    <xf numFmtId="4" fontId="29" fillId="54" borderId="10" applyNumberFormat="0" applyProtection="0">
      <alignment vertical="center"/>
    </xf>
    <xf numFmtId="0" fontId="3" fillId="0" borderId="0"/>
    <xf numFmtId="4" fontId="29" fillId="54" borderId="10" applyNumberFormat="0" applyProtection="0">
      <alignment vertical="center"/>
    </xf>
    <xf numFmtId="0" fontId="3" fillId="0" borderId="0"/>
    <xf numFmtId="0" fontId="3" fillId="0" borderId="0"/>
    <xf numFmtId="4" fontId="28" fillId="56" borderId="9" applyNumberFormat="0" applyProtection="0">
      <alignment horizontal="left" vertical="center" indent="1"/>
    </xf>
    <xf numFmtId="0" fontId="3" fillId="0" borderId="0"/>
    <xf numFmtId="4" fontId="30" fillId="54" borderId="10" applyNumberFormat="0" applyProtection="0">
      <alignment horizontal="left" vertical="center" indent="1"/>
    </xf>
    <xf numFmtId="0" fontId="3" fillId="0" borderId="0"/>
    <xf numFmtId="4" fontId="41" fillId="57" borderId="11" applyNumberFormat="0" applyProtection="0">
      <alignment horizontal="left" vertical="center" indent="1"/>
    </xf>
    <xf numFmtId="0" fontId="3" fillId="0" borderId="0"/>
    <xf numFmtId="0" fontId="30" fillId="54" borderId="10" applyNumberFormat="0" applyProtection="0">
      <alignment horizontal="left" vertical="top" indent="1"/>
    </xf>
    <xf numFmtId="0" fontId="3" fillId="0" borderId="0"/>
    <xf numFmtId="0" fontId="3" fillId="0" borderId="0"/>
    <xf numFmtId="0" fontId="3" fillId="0" borderId="0"/>
    <xf numFmtId="4" fontId="28" fillId="0" borderId="12" applyNumberFormat="0" applyProtection="0">
      <alignment horizontal="left" vertical="center" wrapText="1" indent="1"/>
    </xf>
    <xf numFmtId="4" fontId="48" fillId="58" borderId="0" applyNumberFormat="0" applyProtection="0">
      <alignment horizontal="left" vertical="center"/>
    </xf>
    <xf numFmtId="4" fontId="30" fillId="3" borderId="0" applyNumberFormat="0" applyProtection="0">
      <alignment horizontal="left" vertical="center" indent="1"/>
    </xf>
    <xf numFmtId="4" fontId="48" fillId="58" borderId="0" applyNumberFormat="0" applyProtection="0">
      <alignment horizontal="left" vertical="center"/>
    </xf>
    <xf numFmtId="4" fontId="41" fillId="20" borderId="11" applyNumberFormat="0" applyProtection="0">
      <alignment horizontal="left" vertical="center" indent="1"/>
    </xf>
    <xf numFmtId="0" fontId="3" fillId="0" borderId="0"/>
    <xf numFmtId="4" fontId="11" fillId="4" borderId="10" applyNumberFormat="0" applyProtection="0">
      <alignment horizontal="right" vertical="center"/>
    </xf>
    <xf numFmtId="0" fontId="3" fillId="0" borderId="0"/>
    <xf numFmtId="4" fontId="11" fillId="4" borderId="10" applyNumberFormat="0" applyProtection="0">
      <alignment horizontal="right" vertical="center"/>
    </xf>
    <xf numFmtId="0" fontId="3" fillId="0" borderId="0"/>
    <xf numFmtId="0" fontId="3" fillId="0" borderId="0"/>
    <xf numFmtId="4" fontId="11" fillId="5" borderId="10" applyNumberFormat="0" applyProtection="0">
      <alignment horizontal="right" vertical="center"/>
    </xf>
    <xf numFmtId="0" fontId="3" fillId="0" borderId="0"/>
    <xf numFmtId="4" fontId="11" fillId="5" borderId="10" applyNumberFormat="0" applyProtection="0">
      <alignment horizontal="right" vertical="center"/>
    </xf>
    <xf numFmtId="0" fontId="3" fillId="0" borderId="0"/>
    <xf numFmtId="0" fontId="3" fillId="0" borderId="0"/>
    <xf numFmtId="4" fontId="11" fillId="29" borderId="10" applyNumberFormat="0" applyProtection="0">
      <alignment horizontal="right" vertical="center"/>
    </xf>
    <xf numFmtId="0" fontId="3" fillId="0" borderId="0"/>
    <xf numFmtId="4" fontId="11" fillId="29" borderId="10" applyNumberFormat="0" applyProtection="0">
      <alignment horizontal="right" vertical="center"/>
    </xf>
    <xf numFmtId="0" fontId="3" fillId="0" borderId="0"/>
    <xf numFmtId="0" fontId="3" fillId="0" borderId="0"/>
    <xf numFmtId="4" fontId="11" fillId="17" borderId="10" applyNumberFormat="0" applyProtection="0">
      <alignment horizontal="right" vertical="center"/>
    </xf>
    <xf numFmtId="0" fontId="3" fillId="0" borderId="0"/>
    <xf numFmtId="4" fontId="11" fillId="17" borderId="10" applyNumberFormat="0" applyProtection="0">
      <alignment horizontal="right" vertical="center"/>
    </xf>
    <xf numFmtId="0" fontId="3" fillId="0" borderId="0"/>
    <xf numFmtId="0" fontId="3" fillId="0" borderId="0"/>
    <xf numFmtId="4" fontId="11" fillId="21" borderId="10" applyNumberFormat="0" applyProtection="0">
      <alignment horizontal="right" vertical="center"/>
    </xf>
    <xf numFmtId="0" fontId="3" fillId="0" borderId="0"/>
    <xf numFmtId="4" fontId="11" fillId="21" borderId="10" applyNumberFormat="0" applyProtection="0">
      <alignment horizontal="right" vertical="center"/>
    </xf>
    <xf numFmtId="0" fontId="3" fillId="0" borderId="0"/>
    <xf numFmtId="0" fontId="3" fillId="0" borderId="0"/>
    <xf numFmtId="4" fontId="11" fillId="42" borderId="10" applyNumberFormat="0" applyProtection="0">
      <alignment horizontal="right" vertical="center"/>
    </xf>
    <xf numFmtId="0" fontId="3" fillId="0" borderId="0"/>
    <xf numFmtId="4" fontId="11" fillId="42" borderId="10" applyNumberFormat="0" applyProtection="0">
      <alignment horizontal="right" vertical="center"/>
    </xf>
    <xf numFmtId="0" fontId="3" fillId="0" borderId="0"/>
    <xf numFmtId="0" fontId="3" fillId="0" borderId="0"/>
    <xf numFmtId="4" fontId="11" fillId="15" borderId="10" applyNumberFormat="0" applyProtection="0">
      <alignment horizontal="right" vertical="center"/>
    </xf>
    <xf numFmtId="0" fontId="3" fillId="0" borderId="0"/>
    <xf numFmtId="4" fontId="11" fillId="15" borderId="10" applyNumberFormat="0" applyProtection="0">
      <alignment horizontal="right" vertical="center"/>
    </xf>
    <xf numFmtId="0" fontId="3" fillId="0" borderId="0"/>
    <xf numFmtId="0" fontId="3" fillId="0" borderId="0"/>
    <xf numFmtId="4" fontId="11" fillId="59" borderId="10" applyNumberFormat="0" applyProtection="0">
      <alignment horizontal="right" vertical="center"/>
    </xf>
    <xf numFmtId="0" fontId="3" fillId="0" borderId="0"/>
    <xf numFmtId="4" fontId="11" fillId="59" borderId="10" applyNumberFormat="0" applyProtection="0">
      <alignment horizontal="right" vertical="center"/>
    </xf>
    <xf numFmtId="0" fontId="3" fillId="0" borderId="0"/>
    <xf numFmtId="0" fontId="3" fillId="0" borderId="0"/>
    <xf numFmtId="4" fontId="11" fillId="14" borderId="10" applyNumberFormat="0" applyProtection="0">
      <alignment horizontal="right" vertical="center"/>
    </xf>
    <xf numFmtId="0" fontId="3" fillId="0" borderId="0"/>
    <xf numFmtId="4" fontId="11" fillId="14" borderId="10" applyNumberFormat="0" applyProtection="0">
      <alignment horizontal="right" vertical="center"/>
    </xf>
    <xf numFmtId="0" fontId="3" fillId="0" borderId="0"/>
    <xf numFmtId="0" fontId="3" fillId="0" borderId="0"/>
    <xf numFmtId="4" fontId="30" fillId="60" borderId="13" applyNumberFormat="0" applyProtection="0">
      <alignment horizontal="left" vertical="center" indent="1"/>
    </xf>
    <xf numFmtId="0" fontId="3" fillId="0" borderId="0"/>
    <xf numFmtId="4" fontId="30" fillId="60" borderId="13" applyNumberFormat="0" applyProtection="0">
      <alignment horizontal="left" vertical="center" indent="1"/>
    </xf>
    <xf numFmtId="0" fontId="3" fillId="0" borderId="0"/>
    <xf numFmtId="0" fontId="3" fillId="0" borderId="0"/>
    <xf numFmtId="4" fontId="31" fillId="0" borderId="12" applyNumberFormat="0" applyProtection="0">
      <alignment horizontal="left" vertical="center" wrapText="1" indent="1"/>
    </xf>
    <xf numFmtId="0" fontId="3" fillId="0" borderId="0"/>
    <xf numFmtId="4" fontId="11" fillId="61" borderId="0" applyNumberFormat="0" applyProtection="0">
      <alignment horizontal="left" vertical="center" indent="1"/>
    </xf>
    <xf numFmtId="0" fontId="3" fillId="0" borderId="0"/>
    <xf numFmtId="0" fontId="3" fillId="0" borderId="0"/>
    <xf numFmtId="4" fontId="32" fillId="13" borderId="0" applyNumberFormat="0" applyProtection="0">
      <alignment horizontal="left" vertical="center" indent="1"/>
    </xf>
    <xf numFmtId="4" fontId="32" fillId="13" borderId="0" applyNumberFormat="0" applyProtection="0">
      <alignment horizontal="left" vertical="center" indent="1"/>
    </xf>
    <xf numFmtId="0" fontId="3" fillId="0" borderId="0"/>
    <xf numFmtId="4" fontId="32" fillId="13" borderId="0" applyNumberFormat="0" applyProtection="0">
      <alignment horizontal="left" vertical="center" indent="1"/>
    </xf>
    <xf numFmtId="0" fontId="3" fillId="0" borderId="0"/>
    <xf numFmtId="0" fontId="3" fillId="0" borderId="0"/>
    <xf numFmtId="4" fontId="11" fillId="3" borderId="10" applyNumberFormat="0" applyProtection="0">
      <alignment horizontal="right" vertical="center"/>
    </xf>
    <xf numFmtId="0" fontId="3" fillId="0" borderId="0"/>
    <xf numFmtId="4" fontId="11" fillId="3" borderId="10" applyNumberFormat="0" applyProtection="0">
      <alignment horizontal="right" vertical="center"/>
    </xf>
    <xf numFmtId="0" fontId="3" fillId="0" borderId="0"/>
    <xf numFmtId="0" fontId="3" fillId="0" borderId="0"/>
    <xf numFmtId="4" fontId="33" fillId="61" borderId="0" applyNumberFormat="0" applyProtection="0">
      <alignment horizontal="left" vertical="center" indent="1"/>
    </xf>
    <xf numFmtId="4" fontId="33" fillId="61" borderId="0" applyNumberFormat="0" applyProtection="0">
      <alignment horizontal="left" vertical="center" indent="1"/>
    </xf>
    <xf numFmtId="0" fontId="3" fillId="0" borderId="0"/>
    <xf numFmtId="4" fontId="33" fillId="61" borderId="0" applyNumberFormat="0" applyProtection="0">
      <alignment horizontal="left" vertical="center" indent="1"/>
    </xf>
    <xf numFmtId="0" fontId="3" fillId="0" borderId="0"/>
    <xf numFmtId="0" fontId="3" fillId="0" borderId="0"/>
    <xf numFmtId="4" fontId="33" fillId="3" borderId="0" applyNumberFormat="0" applyProtection="0">
      <alignment horizontal="left" vertical="center" indent="1"/>
    </xf>
    <xf numFmtId="4" fontId="33" fillId="3" borderId="0" applyNumberFormat="0" applyProtection="0">
      <alignment horizontal="left" vertical="center" indent="1"/>
    </xf>
    <xf numFmtId="0" fontId="3" fillId="0" borderId="0"/>
    <xf numFmtId="4" fontId="33" fillId="3" borderId="0" applyNumberFormat="0" applyProtection="0">
      <alignment horizontal="left" vertical="center" indent="1"/>
    </xf>
    <xf numFmtId="0" fontId="3" fillId="0" borderId="0"/>
    <xf numFmtId="0" fontId="3" fillId="0" borderId="0"/>
    <xf numFmtId="0" fontId="16" fillId="0" borderId="12" applyNumberFormat="0" applyProtection="0">
      <alignment horizontal="left" vertical="center" wrapText="1" indent="1"/>
    </xf>
    <xf numFmtId="0" fontId="3" fillId="0" borderId="0"/>
    <xf numFmtId="0" fontId="3" fillId="13" borderId="10" applyNumberFormat="0" applyProtection="0">
      <alignment horizontal="left" vertical="center" indent="1"/>
    </xf>
    <xf numFmtId="0" fontId="3" fillId="0" borderId="0"/>
    <xf numFmtId="0" fontId="3" fillId="0" borderId="0"/>
    <xf numFmtId="0" fontId="3" fillId="13" borderId="10" applyNumberFormat="0" applyProtection="0">
      <alignment horizontal="left" vertical="top" indent="1"/>
    </xf>
    <xf numFmtId="0" fontId="3" fillId="13" borderId="10" applyNumberFormat="0" applyProtection="0">
      <alignment horizontal="left" vertical="top" indent="1"/>
    </xf>
    <xf numFmtId="0" fontId="3" fillId="0" borderId="0"/>
    <xf numFmtId="0" fontId="3" fillId="0" borderId="0"/>
    <xf numFmtId="0" fontId="3" fillId="0" borderId="0"/>
    <xf numFmtId="0" fontId="16" fillId="0" borderId="9" applyNumberFormat="0" applyProtection="0">
      <alignment horizontal="left" vertical="center" indent="1"/>
    </xf>
    <xf numFmtId="0" fontId="3" fillId="0" borderId="0"/>
    <xf numFmtId="0" fontId="3" fillId="3" borderId="10" applyNumberFormat="0" applyProtection="0">
      <alignment horizontal="left" vertical="center" indent="1"/>
    </xf>
    <xf numFmtId="0" fontId="3" fillId="0" borderId="0"/>
    <xf numFmtId="0" fontId="3" fillId="0" borderId="0"/>
    <xf numFmtId="0" fontId="3" fillId="3" borderId="10" applyNumberFormat="0" applyProtection="0">
      <alignment horizontal="left" vertical="top" indent="1"/>
    </xf>
    <xf numFmtId="0" fontId="3" fillId="3" borderId="10" applyNumberFormat="0" applyProtection="0">
      <alignment horizontal="left" vertical="top" indent="1"/>
    </xf>
    <xf numFmtId="0" fontId="3" fillId="0" borderId="0"/>
    <xf numFmtId="0" fontId="3" fillId="0" borderId="0"/>
    <xf numFmtId="0" fontId="3" fillId="0" borderId="0"/>
    <xf numFmtId="0" fontId="16" fillId="0" borderId="9" applyNumberFormat="0" applyProtection="0">
      <alignment horizontal="left" vertical="center" indent="1"/>
    </xf>
    <xf numFmtId="0" fontId="3" fillId="0" borderId="0"/>
    <xf numFmtId="0" fontId="3" fillId="11" borderId="10" applyNumberFormat="0" applyProtection="0">
      <alignment horizontal="left" vertical="center" indent="1"/>
    </xf>
    <xf numFmtId="0" fontId="3" fillId="0" borderId="0"/>
    <xf numFmtId="0" fontId="3" fillId="0" borderId="0"/>
    <xf numFmtId="0" fontId="3" fillId="11" borderId="10" applyNumberFormat="0" applyProtection="0">
      <alignment horizontal="left" vertical="top" indent="1"/>
    </xf>
    <xf numFmtId="0" fontId="3" fillId="11" borderId="10" applyNumberFormat="0" applyProtection="0">
      <alignment horizontal="left" vertical="top" indent="1"/>
    </xf>
    <xf numFmtId="0" fontId="3" fillId="0" borderId="0"/>
    <xf numFmtId="0" fontId="3" fillId="0" borderId="0"/>
    <xf numFmtId="0" fontId="3" fillId="0" borderId="0"/>
    <xf numFmtId="0" fontId="16" fillId="0" borderId="9" applyNumberFormat="0" applyProtection="0">
      <alignment horizontal="left" vertical="center" indent="1"/>
    </xf>
    <xf numFmtId="0" fontId="3" fillId="0" borderId="0"/>
    <xf numFmtId="0" fontId="3" fillId="61" borderId="10" applyNumberFormat="0" applyProtection="0">
      <alignment horizontal="left" vertical="center" indent="1"/>
    </xf>
    <xf numFmtId="0" fontId="3" fillId="0" borderId="0"/>
    <xf numFmtId="0" fontId="3" fillId="0" borderId="0"/>
    <xf numFmtId="0" fontId="3" fillId="61" borderId="10" applyNumberFormat="0" applyProtection="0">
      <alignment horizontal="left" vertical="top" indent="1"/>
    </xf>
    <xf numFmtId="0" fontId="3" fillId="61" borderId="10" applyNumberFormat="0" applyProtection="0">
      <alignment horizontal="left" vertical="top" indent="1"/>
    </xf>
    <xf numFmtId="0" fontId="3" fillId="0" borderId="0"/>
    <xf numFmtId="0" fontId="3" fillId="0" borderId="0"/>
    <xf numFmtId="0" fontId="3" fillId="0" borderId="0"/>
    <xf numFmtId="0" fontId="3" fillId="9" borderId="9" applyNumberFormat="0">
      <protection locked="0"/>
    </xf>
    <xf numFmtId="0" fontId="3" fillId="9" borderId="9" applyNumberFormat="0">
      <protection locked="0"/>
    </xf>
    <xf numFmtId="0" fontId="3" fillId="0" borderId="0"/>
    <xf numFmtId="0" fontId="3" fillId="0" borderId="0"/>
    <xf numFmtId="0" fontId="40" fillId="13" borderId="14" applyBorder="0"/>
    <xf numFmtId="0" fontId="3" fillId="0" borderId="0"/>
    <xf numFmtId="4" fontId="11" fillId="7" borderId="10" applyNumberFormat="0" applyProtection="0">
      <alignment vertical="center"/>
    </xf>
    <xf numFmtId="0" fontId="3" fillId="0" borderId="0"/>
    <xf numFmtId="0" fontId="3" fillId="0" borderId="0"/>
    <xf numFmtId="0" fontId="3" fillId="0" borderId="0"/>
    <xf numFmtId="4" fontId="34" fillId="7" borderId="10" applyNumberFormat="0" applyProtection="0">
      <alignment vertical="center"/>
    </xf>
    <xf numFmtId="0" fontId="3" fillId="0" borderId="0"/>
    <xf numFmtId="4" fontId="34" fillId="7" borderId="10" applyNumberFormat="0" applyProtection="0">
      <alignment vertical="center"/>
    </xf>
    <xf numFmtId="0" fontId="3" fillId="0" borderId="0"/>
    <xf numFmtId="0" fontId="3" fillId="0" borderId="0"/>
    <xf numFmtId="4" fontId="11" fillId="7" borderId="10" applyNumberFormat="0" applyProtection="0">
      <alignment horizontal="left" vertical="center" indent="1"/>
    </xf>
    <xf numFmtId="0" fontId="3" fillId="0" borderId="0"/>
    <xf numFmtId="0" fontId="3" fillId="0" borderId="0"/>
    <xf numFmtId="0" fontId="3" fillId="0" borderId="0"/>
    <xf numFmtId="0" fontId="11" fillId="7" borderId="10" applyNumberFormat="0" applyProtection="0">
      <alignment horizontal="left" vertical="top" indent="1"/>
    </xf>
    <xf numFmtId="0" fontId="3" fillId="0" borderId="0"/>
    <xf numFmtId="0" fontId="3" fillId="0" borderId="0"/>
    <xf numFmtId="4" fontId="11" fillId="61" borderId="10" applyNumberFormat="0" applyProtection="0">
      <alignment horizontal="right" vertical="center"/>
    </xf>
    <xf numFmtId="4" fontId="31" fillId="56" borderId="9" applyNumberFormat="0" applyProtection="0">
      <alignment horizontal="right" vertical="center"/>
    </xf>
    <xf numFmtId="4" fontId="11" fillId="61" borderId="10" applyNumberFormat="0" applyProtection="0">
      <alignment horizontal="right" vertical="center"/>
    </xf>
    <xf numFmtId="4" fontId="41" fillId="0" borderId="11" applyNumberFormat="0" applyProtection="0">
      <alignment horizontal="right" vertical="center"/>
    </xf>
    <xf numFmtId="0" fontId="3" fillId="0" borderId="0"/>
    <xf numFmtId="4" fontId="34" fillId="61" borderId="10" applyNumberFormat="0" applyProtection="0">
      <alignment horizontal="right" vertical="center"/>
    </xf>
    <xf numFmtId="0" fontId="3" fillId="0" borderId="0"/>
    <xf numFmtId="4" fontId="34" fillId="61" borderId="10" applyNumberFormat="0" applyProtection="0">
      <alignment horizontal="right" vertical="center"/>
    </xf>
    <xf numFmtId="0" fontId="3" fillId="0" borderId="0"/>
    <xf numFmtId="4" fontId="11" fillId="3" borderId="10" applyNumberFormat="0" applyProtection="0">
      <alignment horizontal="left" vertical="center" indent="1"/>
    </xf>
    <xf numFmtId="4" fontId="31" fillId="56" borderId="9" applyNumberFormat="0" applyProtection="0">
      <alignment horizontal="left" vertical="center" indent="1"/>
    </xf>
    <xf numFmtId="4" fontId="11" fillId="3" borderId="10" applyNumberFormat="0" applyProtection="0">
      <alignment horizontal="left" vertical="center" indent="1"/>
    </xf>
    <xf numFmtId="4" fontId="41" fillId="20" borderId="11" applyNumberFormat="0" applyProtection="0">
      <alignment horizontal="left" vertical="center" indent="1"/>
    </xf>
    <xf numFmtId="0" fontId="3" fillId="0" borderId="0"/>
    <xf numFmtId="0" fontId="11" fillId="3" borderId="10" applyNumberFormat="0" applyProtection="0">
      <alignment horizontal="left" vertical="top" indent="1"/>
    </xf>
    <xf numFmtId="0" fontId="33" fillId="58" borderId="10" applyNumberFormat="0" applyProtection="0">
      <alignment horizontal="left" vertical="top"/>
    </xf>
    <xf numFmtId="0" fontId="33" fillId="58" borderId="10" applyNumberFormat="0" applyProtection="0">
      <alignment horizontal="left" vertical="top"/>
    </xf>
    <xf numFmtId="0" fontId="3" fillId="0" borderId="0"/>
    <xf numFmtId="4" fontId="35" fillId="62" borderId="0" applyNumberFormat="0" applyProtection="0">
      <alignment horizontal="left" vertical="center" indent="1"/>
    </xf>
    <xf numFmtId="4" fontId="35" fillId="62" borderId="0" applyNumberFormat="0" applyProtection="0">
      <alignment horizontal="left" vertical="center" indent="1"/>
    </xf>
    <xf numFmtId="4" fontId="35" fillId="62" borderId="0" applyNumberFormat="0" applyProtection="0">
      <alignment horizontal="left" vertical="center"/>
    </xf>
    <xf numFmtId="4" fontId="35" fillId="62" borderId="0" applyNumberFormat="0" applyProtection="0">
      <alignment horizontal="left" vertical="center" indent="1"/>
    </xf>
    <xf numFmtId="4" fontId="35" fillId="62" borderId="0" applyNumberFormat="0" applyProtection="0">
      <alignment horizontal="left" vertical="center"/>
    </xf>
    <xf numFmtId="0" fontId="41" fillId="63" borderId="9"/>
    <xf numFmtId="0" fontId="3" fillId="0" borderId="0"/>
    <xf numFmtId="4" fontId="36" fillId="0" borderId="9" applyNumberFormat="0" applyProtection="0">
      <alignment horizontal="right" vertical="center"/>
    </xf>
    <xf numFmtId="0" fontId="3" fillId="0" borderId="0"/>
    <xf numFmtId="4" fontId="49" fillId="61" borderId="10" applyNumberFormat="0" applyProtection="0">
      <alignment horizontal="right" vertical="center"/>
    </xf>
    <xf numFmtId="0" fontId="3" fillId="0" borderId="0"/>
    <xf numFmtId="0" fontId="12" fillId="0" borderId="0" applyNumberFormat="0" applyFill="0" applyBorder="0" applyAlignment="0" applyProtection="0"/>
    <xf numFmtId="0" fontId="13" fillId="0" borderId="0"/>
    <xf numFmtId="0" fontId="45" fillId="0" borderId="0" applyNumberFormat="0" applyFill="0" applyBorder="0" applyAlignment="0" applyProtection="0"/>
    <xf numFmtId="0" fontId="12" fillId="0" borderId="0" applyNumberFormat="0" applyFill="0" applyBorder="0" applyAlignment="0" applyProtection="0"/>
    <xf numFmtId="0" fontId="45" fillId="0" borderId="0" applyNumberFormat="0" applyFill="0" applyBorder="0" applyAlignment="0" applyProtection="0"/>
    <xf numFmtId="0" fontId="9" fillId="0" borderId="15" applyNumberFormat="0" applyFill="0" applyAlignment="0" applyProtection="0"/>
    <xf numFmtId="164" fontId="14" fillId="64" borderId="0" applyBorder="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8" fillId="40"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1"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40"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46" borderId="0" applyNumberFormat="0" applyBorder="0" applyAlignment="0" applyProtection="0"/>
    <xf numFmtId="0" fontId="8" fillId="40" borderId="0" applyNumberFormat="0" applyBorder="0" applyAlignment="0" applyProtection="0"/>
    <xf numFmtId="0" fontId="8" fillId="46"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41"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41"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56" fillId="0" borderId="0"/>
    <xf numFmtId="0" fontId="3" fillId="0" borderId="0"/>
    <xf numFmtId="0" fontId="2" fillId="0" borderId="0"/>
    <xf numFmtId="0" fontId="3" fillId="0" borderId="0"/>
    <xf numFmtId="0" fontId="58" fillId="0" borderId="0"/>
    <xf numFmtId="0" fontId="3" fillId="0" borderId="0"/>
    <xf numFmtId="0" fontId="3" fillId="0" borderId="0"/>
  </cellStyleXfs>
  <cellXfs count="378">
    <xf numFmtId="0" fontId="0" fillId="0" borderId="0" xfId="0"/>
    <xf numFmtId="0" fontId="4" fillId="0" borderId="0" xfId="0" applyFont="1" applyFill="1"/>
    <xf numFmtId="0" fontId="4" fillId="0" borderId="0" xfId="0" applyFont="1" applyFill="1" applyAlignment="1">
      <alignment wrapText="1"/>
    </xf>
    <xf numFmtId="0" fontId="4" fillId="0" borderId="0" xfId="0" applyFont="1" applyFill="1" applyAlignment="1">
      <alignment horizontal="center"/>
    </xf>
    <xf numFmtId="0" fontId="4" fillId="0" borderId="0" xfId="259" applyFont="1" applyFill="1" applyAlignment="1">
      <alignment wrapText="1"/>
    </xf>
    <xf numFmtId="168" fontId="4" fillId="0" borderId="0" xfId="177" applyNumberFormat="1" applyFont="1"/>
    <xf numFmtId="3" fontId="4" fillId="0" borderId="0" xfId="0" applyNumberFormat="1" applyFont="1" applyFill="1" applyAlignment="1">
      <alignment wrapText="1"/>
    </xf>
    <xf numFmtId="0" fontId="0" fillId="0" borderId="0" xfId="0" applyFill="1"/>
    <xf numFmtId="0" fontId="56" fillId="0" borderId="0" xfId="707"/>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9" xfId="0" applyFont="1" applyFill="1" applyBorder="1" applyAlignment="1">
      <alignment horizontal="center" vertical="top"/>
    </xf>
    <xf numFmtId="0" fontId="4" fillId="0" borderId="9" xfId="0" applyFont="1" applyFill="1" applyBorder="1" applyAlignment="1">
      <alignment vertical="top" wrapText="1"/>
    </xf>
    <xf numFmtId="0" fontId="4" fillId="0" borderId="9" xfId="0" applyFont="1" applyFill="1" applyBorder="1" applyAlignment="1">
      <alignment horizontal="left" vertical="top" wrapText="1"/>
    </xf>
    <xf numFmtId="0" fontId="4" fillId="0" borderId="9" xfId="0" applyFont="1" applyFill="1" applyBorder="1" applyAlignment="1">
      <alignment horizontal="center" vertical="top" wrapText="1"/>
    </xf>
    <xf numFmtId="0" fontId="4" fillId="0" borderId="0" xfId="243" applyFont="1"/>
    <xf numFmtId="3" fontId="4" fillId="0" borderId="0" xfId="243" applyNumberFormat="1" applyFont="1"/>
    <xf numFmtId="49" fontId="4" fillId="0" borderId="0" xfId="243" applyNumberFormat="1" applyFont="1" applyAlignment="1">
      <alignment wrapText="1"/>
    </xf>
    <xf numFmtId="166" fontId="4" fillId="0" borderId="0" xfId="243" applyNumberFormat="1" applyFont="1"/>
    <xf numFmtId="3" fontId="4" fillId="0" borderId="0" xfId="0" applyNumberFormat="1" applyFont="1" applyAlignment="1">
      <alignment vertical="center"/>
    </xf>
    <xf numFmtId="166" fontId="4" fillId="0" borderId="0" xfId="0" applyNumberFormat="1" applyFont="1" applyAlignment="1">
      <alignment vertical="center"/>
    </xf>
    <xf numFmtId="0" fontId="4" fillId="0" borderId="0" xfId="0" applyFont="1" applyAlignment="1">
      <alignment vertical="center" wrapText="1"/>
    </xf>
    <xf numFmtId="49" fontId="4" fillId="0" borderId="0" xfId="0" applyNumberFormat="1" applyFont="1" applyFill="1" applyAlignment="1">
      <alignment wrapText="1"/>
    </xf>
    <xf numFmtId="166" fontId="4" fillId="0" borderId="0" xfId="0" applyNumberFormat="1" applyFont="1" applyFill="1" applyAlignment="1">
      <alignment wrapText="1"/>
    </xf>
    <xf numFmtId="0" fontId="4" fillId="0" borderId="0" xfId="211" applyFont="1" applyFill="1"/>
    <xf numFmtId="0" fontId="4" fillId="0" borderId="0" xfId="0" applyFont="1" applyFill="1" applyAlignment="1">
      <alignment horizontal="center" wrapText="1"/>
    </xf>
    <xf numFmtId="0" fontId="4" fillId="0" borderId="0" xfId="710" applyFont="1" applyFill="1" applyAlignment="1"/>
    <xf numFmtId="0" fontId="4" fillId="0" borderId="0" xfId="710" applyFont="1" applyFill="1" applyAlignment="1">
      <alignment horizontal="right"/>
    </xf>
    <xf numFmtId="0" fontId="59" fillId="0" borderId="0" xfId="711" applyFont="1" applyFill="1" applyBorder="1" applyAlignment="1">
      <alignment horizontal="center"/>
    </xf>
    <xf numFmtId="0" fontId="4" fillId="0" borderId="0" xfId="711" applyFont="1" applyFill="1" applyBorder="1" applyAlignment="1">
      <alignment horizontal="right"/>
    </xf>
    <xf numFmtId="0" fontId="4" fillId="0" borderId="0" xfId="0" applyNumberFormat="1" applyFont="1" applyFill="1" applyBorder="1" applyAlignment="1" applyProtection="1">
      <alignment vertical="center"/>
      <protection locked="0"/>
    </xf>
    <xf numFmtId="0" fontId="60" fillId="0" borderId="0" xfId="0" applyNumberFormat="1" applyFont="1" applyFill="1" applyBorder="1" applyAlignment="1" applyProtection="1">
      <alignment horizontal="right"/>
      <protection locked="0"/>
    </xf>
    <xf numFmtId="0" fontId="4" fillId="0" borderId="0" xfId="0" applyNumberFormat="1" applyFont="1" applyFill="1" applyBorder="1" applyAlignment="1" applyProtection="1">
      <alignment horizontal="right" vertical="center"/>
      <protection locked="0"/>
    </xf>
    <xf numFmtId="3" fontId="4" fillId="0" borderId="22" xfId="0" applyNumberFormat="1" applyFont="1" applyFill="1" applyBorder="1" applyAlignment="1">
      <alignment horizontal="right" wrapText="1"/>
    </xf>
    <xf numFmtId="3" fontId="57" fillId="0" borderId="0" xfId="0" applyNumberFormat="1" applyFont="1" applyFill="1"/>
    <xf numFmtId="0" fontId="66" fillId="0" borderId="0" xfId="243" applyFont="1" applyAlignment="1">
      <alignment horizontal="left" vertical="center"/>
    </xf>
    <xf numFmtId="0" fontId="3" fillId="0" borderId="0" xfId="243" applyFont="1" applyAlignment="1">
      <alignment vertical="center"/>
    </xf>
    <xf numFmtId="3" fontId="59" fillId="0" borderId="0" xfId="243" applyNumberFormat="1" applyFont="1" applyAlignment="1">
      <alignment horizontal="right" vertical="center"/>
    </xf>
    <xf numFmtId="0" fontId="67" fillId="0" borderId="0" xfId="243" applyFont="1" applyAlignment="1"/>
    <xf numFmtId="0" fontId="6" fillId="0" borderId="0" xfId="243" applyFont="1" applyAlignment="1"/>
    <xf numFmtId="0" fontId="4" fillId="0" borderId="0" xfId="243" applyFont="1" applyAlignment="1">
      <alignment horizontal="right"/>
    </xf>
    <xf numFmtId="0" fontId="3" fillId="0" borderId="0" xfId="243" applyBorder="1"/>
    <xf numFmtId="49" fontId="4" fillId="0" borderId="0" xfId="243" applyNumberFormat="1" applyFont="1" applyBorder="1"/>
    <xf numFmtId="2" fontId="4" fillId="0" borderId="0" xfId="243" applyNumberFormat="1" applyFont="1"/>
    <xf numFmtId="3" fontId="4" fillId="0" borderId="0" xfId="243" applyNumberFormat="1" applyFont="1" applyBorder="1" applyAlignment="1">
      <alignment horizontal="right"/>
    </xf>
    <xf numFmtId="0" fontId="4" fillId="0" borderId="16" xfId="243" applyFont="1" applyBorder="1" applyAlignment="1">
      <alignment horizontal="center" vertical="center" wrapText="1"/>
    </xf>
    <xf numFmtId="49" fontId="4" fillId="0" borderId="16" xfId="243" applyNumberFormat="1" applyFont="1" applyBorder="1" applyAlignment="1">
      <alignment horizontal="center" vertical="center" wrapText="1"/>
    </xf>
    <xf numFmtId="3" fontId="16" fillId="0" borderId="16" xfId="243" quotePrefix="1" applyNumberFormat="1" applyFont="1" applyFill="1" applyBorder="1" applyAlignment="1">
      <alignment horizontal="center" vertical="center" wrapText="1"/>
    </xf>
    <xf numFmtId="3" fontId="16" fillId="0" borderId="16" xfId="243" quotePrefix="1" applyNumberFormat="1" applyFont="1" applyBorder="1" applyAlignment="1">
      <alignment horizontal="center" vertical="center" wrapText="1"/>
    </xf>
    <xf numFmtId="2" fontId="16" fillId="0" borderId="16" xfId="243" quotePrefix="1" applyNumberFormat="1" applyFont="1" applyBorder="1" applyAlignment="1">
      <alignment horizontal="center" vertical="center" wrapText="1"/>
    </xf>
    <xf numFmtId="0" fontId="63" fillId="0" borderId="16" xfId="243" applyFont="1" applyBorder="1" applyAlignment="1">
      <alignment horizontal="center" vertical="center"/>
    </xf>
    <xf numFmtId="49" fontId="63" fillId="0" borderId="16" xfId="243" applyNumberFormat="1" applyFont="1" applyBorder="1" applyAlignment="1">
      <alignment horizontal="center" vertical="center"/>
    </xf>
    <xf numFmtId="3" fontId="63" fillId="0" borderId="16" xfId="243" applyNumberFormat="1" applyFont="1" applyFill="1" applyBorder="1" applyAlignment="1">
      <alignment horizontal="center"/>
    </xf>
    <xf numFmtId="1" fontId="63" fillId="0" borderId="16" xfId="243" applyNumberFormat="1" applyFont="1" applyBorder="1" applyAlignment="1">
      <alignment horizontal="center"/>
    </xf>
    <xf numFmtId="49" fontId="61" fillId="0" borderId="16" xfId="243" applyNumberFormat="1" applyFont="1" applyBorder="1" applyAlignment="1">
      <alignment wrapText="1"/>
    </xf>
    <xf numFmtId="3" fontId="61" fillId="0" borderId="16" xfId="243" applyNumberFormat="1" applyFont="1" applyBorder="1"/>
    <xf numFmtId="166" fontId="61" fillId="0" borderId="16" xfId="243" applyNumberFormat="1" applyFont="1" applyBorder="1"/>
    <xf numFmtId="168" fontId="61" fillId="0" borderId="16" xfId="177" applyNumberFormat="1" applyFont="1" applyBorder="1"/>
    <xf numFmtId="0" fontId="61" fillId="0" borderId="0" xfId="243" applyFont="1"/>
    <xf numFmtId="49" fontId="4" fillId="0" borderId="16" xfId="243" applyNumberFormat="1" applyFont="1" applyBorder="1" applyAlignment="1">
      <alignment wrapText="1"/>
    </xf>
    <xf numFmtId="3" fontId="4" fillId="0" borderId="16" xfId="243" applyNumberFormat="1" applyFont="1" applyBorder="1"/>
    <xf numFmtId="166" fontId="4" fillId="0" borderId="16" xfId="243" applyNumberFormat="1" applyFont="1" applyBorder="1"/>
    <xf numFmtId="168" fontId="4" fillId="0" borderId="16" xfId="177" applyNumberFormat="1" applyFont="1" applyBorder="1"/>
    <xf numFmtId="49" fontId="4" fillId="0" borderId="16" xfId="243" applyNumberFormat="1" applyFont="1" applyBorder="1" applyAlignment="1">
      <alignment horizontal="left" wrapText="1" indent="1"/>
    </xf>
    <xf numFmtId="49" fontId="4" fillId="0" borderId="16" xfId="243" applyNumberFormat="1" applyFont="1" applyBorder="1" applyAlignment="1">
      <alignment horizontal="left" wrapText="1" indent="2"/>
    </xf>
    <xf numFmtId="49" fontId="4" fillId="0" borderId="16" xfId="243" applyNumberFormat="1" applyFont="1" applyBorder="1" applyAlignment="1">
      <alignment horizontal="left" wrapText="1" indent="3"/>
    </xf>
    <xf numFmtId="49" fontId="4" fillId="0" borderId="16" xfId="243" applyNumberFormat="1" applyFont="1" applyBorder="1" applyAlignment="1">
      <alignment horizontal="left" wrapText="1" indent="4"/>
    </xf>
    <xf numFmtId="3" fontId="4" fillId="0" borderId="16" xfId="243" applyNumberFormat="1" applyFont="1" applyBorder="1" applyAlignment="1">
      <alignment horizontal="right"/>
    </xf>
    <xf numFmtId="166" fontId="4" fillId="0" borderId="16" xfId="243" applyNumberFormat="1" applyFont="1" applyBorder="1" applyAlignment="1">
      <alignment horizontal="right"/>
    </xf>
    <xf numFmtId="49" fontId="4" fillId="0" borderId="16" xfId="243" applyNumberFormat="1" applyFont="1" applyBorder="1" applyAlignment="1">
      <alignment horizontal="left" wrapText="1" indent="5"/>
    </xf>
    <xf numFmtId="49" fontId="60" fillId="0" borderId="16" xfId="243" applyNumberFormat="1" applyFont="1" applyBorder="1" applyAlignment="1"/>
    <xf numFmtId="49" fontId="60" fillId="0" borderId="0" xfId="243" applyNumberFormat="1" applyFont="1" applyAlignment="1"/>
    <xf numFmtId="49" fontId="70" fillId="0" borderId="0" xfId="199" applyNumberFormat="1" applyFont="1" applyAlignment="1" applyProtection="1"/>
    <xf numFmtId="0" fontId="4" fillId="0" borderId="0" xfId="713" applyFont="1" applyFill="1" applyBorder="1" applyAlignment="1">
      <alignment horizontal="right" vertical="center"/>
    </xf>
    <xf numFmtId="0" fontId="4" fillId="0" borderId="0" xfId="713" applyFont="1" applyFill="1" applyAlignment="1">
      <alignment vertical="center"/>
    </xf>
    <xf numFmtId="3" fontId="4" fillId="0" borderId="0" xfId="713" applyNumberFormat="1" applyFont="1" applyFill="1" applyBorder="1" applyAlignment="1">
      <alignment horizontal="right" vertical="center"/>
    </xf>
    <xf numFmtId="3" fontId="4" fillId="0" borderId="0" xfId="713" applyNumberFormat="1" applyFont="1" applyFill="1" applyAlignment="1">
      <alignment horizontal="right" vertical="center"/>
    </xf>
    <xf numFmtId="4" fontId="4" fillId="0" borderId="0" xfId="713" applyNumberFormat="1" applyFont="1" applyFill="1" applyAlignment="1">
      <alignment horizontal="right" vertical="center"/>
    </xf>
    <xf numFmtId="0" fontId="16" fillId="0" borderId="0" xfId="713" applyFont="1" applyFill="1" applyAlignment="1">
      <alignment horizontal="right" vertical="center"/>
    </xf>
    <xf numFmtId="0" fontId="5" fillId="0" borderId="17" xfId="713" applyFont="1" applyFill="1" applyBorder="1" applyAlignment="1">
      <alignment horizontal="center" vertical="center"/>
    </xf>
    <xf numFmtId="3" fontId="5" fillId="0" borderId="17" xfId="713" applyNumberFormat="1" applyFont="1" applyFill="1" applyBorder="1" applyAlignment="1">
      <alignment horizontal="right" vertical="center"/>
    </xf>
    <xf numFmtId="4" fontId="5" fillId="0" borderId="17" xfId="713" applyNumberFormat="1" applyFont="1" applyFill="1" applyBorder="1" applyAlignment="1">
      <alignment horizontal="right" vertical="center"/>
    </xf>
    <xf numFmtId="0" fontId="4" fillId="0" borderId="0" xfId="713" applyFont="1" applyFill="1" applyAlignment="1">
      <alignment horizontal="right" vertical="center"/>
    </xf>
    <xf numFmtId="0" fontId="61" fillId="0" borderId="16" xfId="0" applyFont="1" applyFill="1" applyBorder="1" applyAlignment="1">
      <alignment horizontal="center" vertical="center" wrapText="1"/>
    </xf>
    <xf numFmtId="3" fontId="61" fillId="0" borderId="16" xfId="0" applyNumberFormat="1" applyFont="1" applyFill="1" applyBorder="1" applyAlignment="1">
      <alignment horizontal="center" vertical="center" wrapText="1"/>
    </xf>
    <xf numFmtId="4" fontId="61" fillId="0" borderId="16" xfId="0" applyNumberFormat="1" applyFont="1" applyFill="1" applyBorder="1" applyAlignment="1">
      <alignment horizontal="center" vertical="center" wrapText="1"/>
    </xf>
    <xf numFmtId="0" fontId="63" fillId="0" borderId="16" xfId="0" applyNumberFormat="1" applyFont="1" applyBorder="1" applyAlignment="1">
      <alignment horizontal="center" vertical="center"/>
    </xf>
    <xf numFmtId="0" fontId="71" fillId="0" borderId="16" xfId="0" applyFont="1" applyBorder="1" applyAlignment="1">
      <alignment horizontal="center" vertical="center" wrapText="1"/>
    </xf>
    <xf numFmtId="3" fontId="72" fillId="0" borderId="16" xfId="0" applyNumberFormat="1" applyFont="1" applyBorder="1" applyAlignment="1">
      <alignment vertical="center"/>
    </xf>
    <xf numFmtId="166" fontId="72" fillId="0" borderId="16" xfId="0" applyNumberFormat="1" applyFont="1" applyBorder="1" applyAlignment="1">
      <alignment vertical="center"/>
    </xf>
    <xf numFmtId="0" fontId="4" fillId="0" borderId="16" xfId="0" applyFont="1" applyBorder="1" applyAlignment="1">
      <alignment vertical="center" wrapText="1"/>
    </xf>
    <xf numFmtId="3" fontId="4" fillId="0" borderId="16" xfId="0" applyNumberFormat="1" applyFont="1" applyBorder="1" applyAlignment="1">
      <alignment vertical="center"/>
    </xf>
    <xf numFmtId="166" fontId="4" fillId="0" borderId="16" xfId="0" applyNumberFormat="1" applyFont="1" applyBorder="1" applyAlignment="1">
      <alignment vertical="center"/>
    </xf>
    <xf numFmtId="0" fontId="61" fillId="0" borderId="16" xfId="0" applyFont="1" applyBorder="1" applyAlignment="1">
      <alignment vertical="center" wrapText="1"/>
    </xf>
    <xf numFmtId="3" fontId="61" fillId="0" borderId="16" xfId="0" applyNumberFormat="1" applyFont="1" applyBorder="1" applyAlignment="1">
      <alignment vertical="center"/>
    </xf>
    <xf numFmtId="166" fontId="61" fillId="0" borderId="16" xfId="0" applyNumberFormat="1" applyFont="1" applyBorder="1" applyAlignment="1">
      <alignment vertical="center"/>
    </xf>
    <xf numFmtId="0" fontId="4" fillId="0" borderId="16" xfId="0" applyFont="1" applyBorder="1" applyAlignment="1">
      <alignment horizontal="left" vertical="center" wrapText="1" indent="1"/>
    </xf>
    <xf numFmtId="0" fontId="4" fillId="0" borderId="16" xfId="0" applyFont="1" applyBorder="1" applyAlignment="1">
      <alignment horizontal="left" vertical="center" wrapText="1" indent="2"/>
    </xf>
    <xf numFmtId="0" fontId="4" fillId="0" borderId="16" xfId="0" applyFont="1" applyBorder="1" applyAlignment="1">
      <alignment horizontal="left" vertical="center" wrapText="1" indent="3"/>
    </xf>
    <xf numFmtId="0" fontId="4" fillId="0" borderId="16" xfId="0" applyFont="1" applyBorder="1" applyAlignment="1">
      <alignment horizontal="left" vertical="center" wrapText="1" indent="4"/>
    </xf>
    <xf numFmtId="0" fontId="71" fillId="0" borderId="16" xfId="0" applyFont="1" applyBorder="1" applyAlignment="1">
      <alignment vertical="center" wrapText="1"/>
    </xf>
    <xf numFmtId="3" fontId="71" fillId="0" borderId="16" xfId="0" applyNumberFormat="1" applyFont="1" applyBorder="1" applyAlignment="1">
      <alignment vertical="center"/>
    </xf>
    <xf numFmtId="166" fontId="71" fillId="0" borderId="16" xfId="0" applyNumberFormat="1" applyFont="1" applyBorder="1" applyAlignment="1">
      <alignment vertical="center"/>
    </xf>
    <xf numFmtId="0" fontId="61" fillId="0" borderId="16" xfId="0" applyFont="1" applyBorder="1" applyAlignment="1">
      <alignment horizontal="center" vertical="center" wrapText="1"/>
    </xf>
    <xf numFmtId="0" fontId="4" fillId="0" borderId="16" xfId="0" applyFont="1" applyBorder="1" applyAlignment="1">
      <alignment horizontal="left" vertical="center" wrapText="1" indent="5"/>
    </xf>
    <xf numFmtId="0" fontId="66" fillId="0" borderId="0" xfId="243" applyFont="1" applyFill="1" applyAlignment="1">
      <alignment horizontal="left" vertical="center"/>
    </xf>
    <xf numFmtId="0" fontId="59" fillId="0" borderId="0" xfId="711" applyFont="1" applyFill="1" applyAlignment="1">
      <alignment horizontal="left"/>
    </xf>
    <xf numFmtId="0" fontId="59" fillId="0" borderId="0" xfId="711" applyFont="1" applyFill="1" applyAlignment="1">
      <alignment horizontal="center"/>
    </xf>
    <xf numFmtId="0" fontId="59" fillId="0" borderId="0" xfId="711" applyFont="1" applyFill="1" applyAlignment="1">
      <alignment horizontal="right"/>
    </xf>
    <xf numFmtId="0" fontId="59" fillId="0" borderId="0" xfId="0" applyFont="1" applyFill="1"/>
    <xf numFmtId="0" fontId="59" fillId="0" borderId="0" xfId="0" applyFont="1" applyFill="1" applyAlignment="1">
      <alignment horizontal="right"/>
    </xf>
    <xf numFmtId="14" fontId="61" fillId="0" borderId="16" xfId="0" applyNumberFormat="1" applyFont="1" applyFill="1" applyBorder="1" applyAlignment="1">
      <alignment horizontal="center" vertical="center"/>
    </xf>
    <xf numFmtId="1" fontId="59" fillId="0" borderId="16" xfId="0" applyNumberFormat="1" applyFont="1" applyFill="1" applyBorder="1" applyAlignment="1">
      <alignment horizontal="center" vertical="center"/>
    </xf>
    <xf numFmtId="0" fontId="59" fillId="0" borderId="16" xfId="0" applyFont="1" applyFill="1" applyBorder="1" applyAlignment="1">
      <alignment horizontal="center" vertical="center"/>
    </xf>
    <xf numFmtId="0" fontId="73" fillId="0" borderId="19" xfId="0" applyFont="1" applyFill="1" applyBorder="1" applyAlignment="1">
      <alignment horizontal="center"/>
    </xf>
    <xf numFmtId="3" fontId="73" fillId="0" borderId="19" xfId="0" applyNumberFormat="1" applyFont="1" applyFill="1" applyBorder="1"/>
    <xf numFmtId="0" fontId="73" fillId="0" borderId="16" xfId="0" applyFont="1" applyFill="1" applyBorder="1" applyAlignment="1">
      <alignment horizontal="center"/>
    </xf>
    <xf numFmtId="3" fontId="73" fillId="0" borderId="16" xfId="0" applyNumberFormat="1" applyFont="1" applyFill="1" applyBorder="1"/>
    <xf numFmtId="0" fontId="73" fillId="0" borderId="16" xfId="0" applyFont="1" applyFill="1" applyBorder="1"/>
    <xf numFmtId="0" fontId="59" fillId="0" borderId="16" xfId="0" applyFont="1" applyFill="1" applyBorder="1"/>
    <xf numFmtId="3" fontId="59" fillId="0" borderId="16" xfId="0" applyNumberFormat="1" applyFont="1" applyFill="1" applyBorder="1"/>
    <xf numFmtId="0" fontId="59" fillId="0" borderId="0" xfId="0" applyFont="1" applyFill="1" applyBorder="1" applyAlignment="1">
      <alignment wrapText="1"/>
    </xf>
    <xf numFmtId="3" fontId="59" fillId="0" borderId="0" xfId="0" applyNumberFormat="1" applyFont="1" applyFill="1" applyBorder="1"/>
    <xf numFmtId="0" fontId="4" fillId="0" borderId="17" xfId="0" applyFont="1" applyFill="1" applyBorder="1" applyAlignment="1"/>
    <xf numFmtId="0" fontId="4" fillId="0" borderId="17" xfId="0" applyFont="1" applyFill="1" applyBorder="1" applyAlignment="1">
      <alignment horizontal="right"/>
    </xf>
    <xf numFmtId="0" fontId="4" fillId="0" borderId="16" xfId="0"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63" fillId="0" borderId="16" xfId="0" applyNumberFormat="1" applyFont="1" applyFill="1" applyBorder="1" applyAlignment="1">
      <alignment horizontal="center" vertical="center"/>
    </xf>
    <xf numFmtId="49" fontId="61" fillId="0" borderId="16" xfId="0" applyNumberFormat="1" applyFont="1" applyBorder="1" applyAlignment="1">
      <alignment wrapText="1"/>
    </xf>
    <xf numFmtId="3" fontId="61" fillId="0" borderId="16" xfId="0" applyNumberFormat="1" applyFont="1" applyBorder="1" applyAlignment="1">
      <alignment wrapText="1"/>
    </xf>
    <xf numFmtId="166" fontId="61" fillId="0" borderId="16" xfId="0" applyNumberFormat="1" applyFont="1" applyBorder="1" applyAlignment="1">
      <alignment wrapText="1"/>
    </xf>
    <xf numFmtId="49" fontId="4" fillId="0" borderId="16" xfId="0" applyNumberFormat="1" applyFont="1" applyBorder="1" applyAlignment="1">
      <alignment wrapText="1"/>
    </xf>
    <xf numFmtId="49" fontId="4" fillId="0" borderId="16" xfId="0" applyNumberFormat="1" applyFont="1" applyBorder="1" applyAlignment="1">
      <alignment horizontal="left" wrapText="1" indent="1"/>
    </xf>
    <xf numFmtId="3" fontId="4" fillId="0" borderId="16" xfId="0" applyNumberFormat="1" applyFont="1" applyBorder="1" applyAlignment="1">
      <alignment wrapText="1"/>
    </xf>
    <xf numFmtId="3" fontId="4" fillId="0" borderId="16" xfId="0" applyNumberFormat="1" applyFont="1" applyFill="1" applyBorder="1" applyAlignment="1">
      <alignment wrapText="1"/>
    </xf>
    <xf numFmtId="166" fontId="4" fillId="0" borderId="16" xfId="0" applyNumberFormat="1" applyFont="1" applyBorder="1" applyAlignment="1">
      <alignment wrapText="1"/>
    </xf>
    <xf numFmtId="49" fontId="4" fillId="0" borderId="16" xfId="0" applyNumberFormat="1" applyFont="1" applyBorder="1" applyAlignment="1">
      <alignment horizontal="left" wrapText="1" indent="2"/>
    </xf>
    <xf numFmtId="49" fontId="4" fillId="0" borderId="16" xfId="0" applyNumberFormat="1" applyFont="1" applyBorder="1" applyAlignment="1">
      <alignment horizontal="left" wrapText="1" indent="3"/>
    </xf>
    <xf numFmtId="49" fontId="4" fillId="0" borderId="16" xfId="0" applyNumberFormat="1" applyFont="1" applyBorder="1" applyAlignment="1">
      <alignment horizontal="left" wrapText="1" indent="4"/>
    </xf>
    <xf numFmtId="3" fontId="4" fillId="0" borderId="16" xfId="0" applyNumberFormat="1" applyFont="1" applyBorder="1" applyAlignment="1">
      <alignment horizontal="center" wrapText="1"/>
    </xf>
    <xf numFmtId="49" fontId="60" fillId="0" borderId="16" xfId="0" applyNumberFormat="1" applyFont="1" applyBorder="1" applyAlignment="1">
      <alignment horizontal="center" wrapText="1"/>
    </xf>
    <xf numFmtId="3" fontId="61" fillId="0" borderId="16" xfId="0" applyNumberFormat="1" applyFont="1" applyFill="1" applyBorder="1" applyAlignment="1">
      <alignment wrapText="1"/>
    </xf>
    <xf numFmtId="3" fontId="60" fillId="0" borderId="16" xfId="0" applyNumberFormat="1" applyFont="1" applyFill="1" applyBorder="1" applyAlignment="1">
      <alignment wrapText="1"/>
    </xf>
    <xf numFmtId="0" fontId="4" fillId="0" borderId="17" xfId="0" applyNumberFormat="1" applyFont="1" applyFill="1" applyBorder="1" applyAlignment="1" applyProtection="1">
      <protection locked="0"/>
    </xf>
    <xf numFmtId="0" fontId="4" fillId="0" borderId="17" xfId="0" applyNumberFormat="1" applyFont="1" applyFill="1" applyBorder="1" applyAlignment="1" applyProtection="1">
      <alignment horizontal="right" vertical="center"/>
      <protection locked="0"/>
    </xf>
    <xf numFmtId="0" fontId="62" fillId="0" borderId="16" xfId="0" applyFont="1" applyFill="1" applyBorder="1" applyAlignment="1">
      <alignment horizontal="center" vertical="center" wrapText="1"/>
    </xf>
    <xf numFmtId="0" fontId="63" fillId="0" borderId="16" xfId="0" applyFont="1" applyFill="1" applyBorder="1" applyAlignment="1">
      <alignment horizontal="center"/>
    </xf>
    <xf numFmtId="49" fontId="61" fillId="0" borderId="16" xfId="0" applyNumberFormat="1" applyFont="1" applyFill="1" applyBorder="1" applyAlignment="1">
      <alignment wrapText="1"/>
    </xf>
    <xf numFmtId="3" fontId="4" fillId="0" borderId="16" xfId="0" applyNumberFormat="1" applyFont="1" applyFill="1" applyBorder="1" applyAlignment="1">
      <alignment horizontal="center" wrapText="1"/>
    </xf>
    <xf numFmtId="166" fontId="4" fillId="0" borderId="16" xfId="0" applyNumberFormat="1" applyFont="1" applyFill="1" applyBorder="1" applyAlignment="1">
      <alignment horizontal="center" wrapText="1"/>
    </xf>
    <xf numFmtId="166" fontId="61" fillId="0" borderId="16" xfId="0" applyNumberFormat="1" applyFont="1" applyFill="1" applyBorder="1" applyAlignment="1">
      <alignment wrapText="1"/>
    </xf>
    <xf numFmtId="49" fontId="4" fillId="0" borderId="16" xfId="0" applyNumberFormat="1" applyFont="1" applyFill="1" applyBorder="1" applyAlignment="1">
      <alignment horizontal="left" wrapText="1" indent="1"/>
    </xf>
    <xf numFmtId="49" fontId="4" fillId="0" borderId="16" xfId="0" applyNumberFormat="1" applyFont="1" applyFill="1" applyBorder="1" applyAlignment="1">
      <alignment wrapText="1"/>
    </xf>
    <xf numFmtId="166" fontId="4" fillId="0" borderId="16" xfId="0" applyNumberFormat="1" applyFont="1" applyFill="1" applyBorder="1" applyAlignment="1">
      <alignment wrapText="1"/>
    </xf>
    <xf numFmtId="49" fontId="4" fillId="0" borderId="16" xfId="0" applyNumberFormat="1" applyFont="1" applyFill="1" applyBorder="1" applyAlignment="1">
      <alignment horizontal="left" wrapText="1" indent="2"/>
    </xf>
    <xf numFmtId="49" fontId="4" fillId="0" borderId="16" xfId="0" applyNumberFormat="1" applyFont="1" applyFill="1" applyBorder="1" applyAlignment="1">
      <alignment horizontal="left" wrapText="1" indent="3"/>
    </xf>
    <xf numFmtId="49" fontId="4" fillId="0" borderId="16" xfId="0" applyNumberFormat="1" applyFont="1" applyFill="1" applyBorder="1" applyAlignment="1">
      <alignment horizontal="left" wrapText="1" indent="4"/>
    </xf>
    <xf numFmtId="0" fontId="4" fillId="0" borderId="0" xfId="0" applyNumberFormat="1" applyFont="1" applyFill="1" applyBorder="1" applyAlignment="1">
      <alignment wrapText="1"/>
    </xf>
    <xf numFmtId="49" fontId="61" fillId="0" borderId="16" xfId="0" applyNumberFormat="1" applyFont="1" applyFill="1" applyBorder="1" applyAlignment="1">
      <alignment horizontal="center" vertical="center" wrapText="1"/>
    </xf>
    <xf numFmtId="166" fontId="62" fillId="0" borderId="16" xfId="0" applyNumberFormat="1" applyFont="1" applyFill="1" applyBorder="1" applyAlignment="1">
      <alignment horizontal="center" vertical="center" wrapText="1"/>
    </xf>
    <xf numFmtId="0" fontId="63" fillId="0" borderId="16" xfId="0" applyFont="1" applyFill="1" applyBorder="1" applyAlignment="1">
      <alignment horizontal="center" vertical="center"/>
    </xf>
    <xf numFmtId="3" fontId="63" fillId="0" borderId="16" xfId="0" applyNumberFormat="1" applyFont="1" applyFill="1" applyBorder="1" applyAlignment="1">
      <alignment horizontal="center"/>
    </xf>
    <xf numFmtId="49" fontId="71" fillId="0" borderId="16" xfId="0" applyNumberFormat="1" applyFont="1" applyFill="1" applyBorder="1" applyAlignment="1">
      <alignment wrapText="1"/>
    </xf>
    <xf numFmtId="3" fontId="71" fillId="0" borderId="16" xfId="0" applyNumberFormat="1" applyFont="1" applyFill="1" applyBorder="1" applyAlignment="1">
      <alignment wrapText="1"/>
    </xf>
    <xf numFmtId="166" fontId="71" fillId="0" borderId="16" xfId="0" applyNumberFormat="1" applyFont="1" applyFill="1" applyBorder="1" applyAlignment="1">
      <alignment wrapText="1"/>
    </xf>
    <xf numFmtId="0" fontId="71" fillId="0" borderId="0" xfId="0" applyFont="1" applyFill="1"/>
    <xf numFmtId="0" fontId="61" fillId="0" borderId="0" xfId="0" applyFont="1" applyFill="1"/>
    <xf numFmtId="0" fontId="59" fillId="0" borderId="0" xfId="243" applyFont="1" applyAlignment="1">
      <alignment wrapText="1"/>
    </xf>
    <xf numFmtId="0" fontId="59" fillId="0" borderId="0" xfId="243" applyFont="1"/>
    <xf numFmtId="0" fontId="60" fillId="0" borderId="0" xfId="243" applyFont="1" applyAlignment="1">
      <alignment horizontal="right"/>
    </xf>
    <xf numFmtId="3" fontId="4" fillId="65" borderId="28" xfId="243" applyNumberFormat="1" applyFont="1" applyFill="1" applyBorder="1" applyAlignment="1">
      <alignment horizontal="center" vertical="center"/>
    </xf>
    <xf numFmtId="3" fontId="4" fillId="65" borderId="28" xfId="243" applyNumberFormat="1" applyFont="1" applyFill="1" applyBorder="1" applyAlignment="1">
      <alignment horizontal="center" vertical="center" wrapText="1"/>
    </xf>
    <xf numFmtId="3" fontId="75" fillId="0" borderId="28" xfId="243" applyNumberFormat="1" applyFont="1" applyBorder="1" applyAlignment="1">
      <alignment vertical="center"/>
    </xf>
    <xf numFmtId="3" fontId="73" fillId="0" borderId="28" xfId="243" applyNumberFormat="1" applyFont="1" applyFill="1" applyBorder="1" applyAlignment="1">
      <alignment horizontal="right" vertical="center"/>
    </xf>
    <xf numFmtId="3" fontId="77" fillId="0" borderId="28" xfId="243" applyNumberFormat="1" applyFont="1" applyBorder="1" applyAlignment="1">
      <alignment horizontal="right" vertical="center" wrapText="1"/>
    </xf>
    <xf numFmtId="3" fontId="78" fillId="0" borderId="28" xfId="243" applyNumberFormat="1" applyFont="1" applyFill="1" applyBorder="1" applyAlignment="1">
      <alignment horizontal="right" vertical="center"/>
    </xf>
    <xf numFmtId="3" fontId="76" fillId="0" borderId="28" xfId="243" applyNumberFormat="1" applyFont="1" applyBorder="1" applyAlignment="1">
      <alignment vertical="center" wrapText="1"/>
    </xf>
    <xf numFmtId="3" fontId="76" fillId="0" borderId="28" xfId="243" applyNumberFormat="1" applyFont="1" applyBorder="1" applyAlignment="1">
      <alignment vertical="center"/>
    </xf>
    <xf numFmtId="3" fontId="59" fillId="0" borderId="28" xfId="243" applyNumberFormat="1" applyFont="1" applyFill="1" applyBorder="1" applyAlignment="1">
      <alignment horizontal="right" vertical="center"/>
    </xf>
    <xf numFmtId="3" fontId="76" fillId="0" borderId="28" xfId="243" applyNumberFormat="1" applyFont="1" applyBorder="1" applyAlignment="1">
      <alignment horizontal="left" vertical="center" wrapText="1"/>
    </xf>
    <xf numFmtId="170" fontId="76" fillId="0" borderId="28" xfId="243" applyNumberFormat="1" applyFont="1" applyBorder="1" applyAlignment="1">
      <alignment vertical="center" wrapText="1"/>
    </xf>
    <xf numFmtId="170" fontId="76" fillId="0" borderId="28" xfId="243" applyNumberFormat="1" applyFont="1" applyBorder="1" applyAlignment="1">
      <alignment vertical="center"/>
    </xf>
    <xf numFmtId="3" fontId="73" fillId="0" borderId="28" xfId="243" applyNumberFormat="1" applyFont="1" applyBorder="1" applyAlignment="1">
      <alignment horizontal="right" vertical="center"/>
    </xf>
    <xf numFmtId="170" fontId="77" fillId="0" borderId="28" xfId="243" applyNumberFormat="1" applyFont="1" applyBorder="1" applyAlignment="1">
      <alignment horizontal="right" vertical="center" wrapText="1"/>
    </xf>
    <xf numFmtId="3" fontId="78" fillId="0" borderId="28" xfId="243" applyNumberFormat="1" applyFont="1" applyBorder="1" applyAlignment="1">
      <alignment horizontal="right" vertical="center"/>
    </xf>
    <xf numFmtId="0" fontId="0" fillId="0" borderId="0" xfId="243" applyFont="1"/>
    <xf numFmtId="3" fontId="0" fillId="0" borderId="0" xfId="243" applyNumberFormat="1" applyFont="1"/>
    <xf numFmtId="0" fontId="4" fillId="0" borderId="0" xfId="243" applyFont="1" applyFill="1" applyAlignment="1">
      <alignment horizontal="left" vertical="top"/>
    </xf>
    <xf numFmtId="0" fontId="4" fillId="0" borderId="0" xfId="243" applyFont="1" applyFill="1"/>
    <xf numFmtId="3" fontId="4" fillId="0" borderId="0" xfId="243" applyNumberFormat="1" applyFont="1" applyFill="1"/>
    <xf numFmtId="3" fontId="4" fillId="0" borderId="0" xfId="243" applyNumberFormat="1" applyFont="1" applyAlignment="1"/>
    <xf numFmtId="168" fontId="4" fillId="0" borderId="16" xfId="177" applyNumberFormat="1" applyFont="1" applyBorder="1" applyAlignment="1">
      <alignment horizontal="right"/>
    </xf>
    <xf numFmtId="49" fontId="4" fillId="66" borderId="0" xfId="243" applyNumberFormat="1" applyFont="1" applyFill="1" applyAlignment="1">
      <alignment vertical="center" wrapText="1"/>
    </xf>
    <xf numFmtId="3" fontId="4" fillId="66" borderId="0" xfId="243" applyNumberFormat="1" applyFont="1" applyFill="1" applyAlignment="1">
      <alignment vertical="center" wrapText="1"/>
    </xf>
    <xf numFmtId="3" fontId="57" fillId="66" borderId="0" xfId="243" applyNumberFormat="1" applyFont="1" applyFill="1" applyAlignment="1">
      <alignment vertical="center" wrapText="1"/>
    </xf>
    <xf numFmtId="3" fontId="4" fillId="66" borderId="0" xfId="243" applyNumberFormat="1" applyFont="1" applyFill="1" applyAlignment="1">
      <alignment horizontal="right" vertical="center" wrapText="1"/>
    </xf>
    <xf numFmtId="0" fontId="3" fillId="66" borderId="0" xfId="243" applyFont="1" applyFill="1" applyBorder="1" applyAlignment="1">
      <alignment vertical="center"/>
    </xf>
    <xf numFmtId="49" fontId="4" fillId="66" borderId="0" xfId="243" applyNumberFormat="1" applyFont="1" applyFill="1" applyBorder="1" applyAlignment="1">
      <alignment vertical="center"/>
    </xf>
    <xf numFmtId="3" fontId="4" fillId="66" borderId="0" xfId="243" applyNumberFormat="1" applyFont="1" applyFill="1" applyBorder="1" applyAlignment="1">
      <alignment vertical="center"/>
    </xf>
    <xf numFmtId="3" fontId="57" fillId="66" borderId="0" xfId="243" applyNumberFormat="1" applyFont="1" applyFill="1" applyBorder="1" applyAlignment="1">
      <alignment vertical="center"/>
    </xf>
    <xf numFmtId="3" fontId="4" fillId="66" borderId="0" xfId="243" applyNumberFormat="1" applyFont="1" applyFill="1" applyAlignment="1">
      <alignment vertical="center"/>
    </xf>
    <xf numFmtId="3" fontId="4" fillId="66" borderId="0" xfId="243" applyNumberFormat="1" applyFont="1" applyFill="1" applyBorder="1" applyAlignment="1">
      <alignment horizontal="right" vertical="center"/>
    </xf>
    <xf numFmtId="0" fontId="61" fillId="66" borderId="16" xfId="243" applyFont="1" applyFill="1" applyBorder="1" applyAlignment="1">
      <alignment horizontal="center" vertical="center" wrapText="1"/>
    </xf>
    <xf numFmtId="49" fontId="61" fillId="66" borderId="16" xfId="243" applyNumberFormat="1" applyFont="1" applyFill="1" applyBorder="1" applyAlignment="1">
      <alignment horizontal="center" vertical="center" wrapText="1"/>
    </xf>
    <xf numFmtId="0" fontId="62" fillId="66" borderId="16" xfId="243" applyFont="1" applyFill="1" applyBorder="1" applyAlignment="1">
      <alignment horizontal="center" vertical="center" wrapText="1"/>
    </xf>
    <xf numFmtId="3" fontId="62" fillId="66" borderId="16" xfId="243" applyNumberFormat="1" applyFont="1" applyFill="1" applyBorder="1" applyAlignment="1">
      <alignment horizontal="center" vertical="center" wrapText="1"/>
    </xf>
    <xf numFmtId="166" fontId="62" fillId="66" borderId="16" xfId="243" applyNumberFormat="1" applyFont="1" applyFill="1" applyBorder="1" applyAlignment="1">
      <alignment horizontal="center" vertical="center" wrapText="1"/>
    </xf>
    <xf numFmtId="0" fontId="63" fillId="66" borderId="16" xfId="243" applyFont="1" applyFill="1" applyBorder="1" applyAlignment="1">
      <alignment horizontal="center" vertical="center"/>
    </xf>
    <xf numFmtId="49" fontId="63" fillId="66" borderId="16" xfId="243" applyNumberFormat="1" applyFont="1" applyFill="1" applyBorder="1" applyAlignment="1">
      <alignment horizontal="center" vertical="center"/>
    </xf>
    <xf numFmtId="3" fontId="63" fillId="66" borderId="16" xfId="243" applyNumberFormat="1" applyFont="1" applyFill="1" applyBorder="1" applyAlignment="1">
      <alignment horizontal="center" vertical="center"/>
    </xf>
    <xf numFmtId="49" fontId="61" fillId="0" borderId="16" xfId="0" applyNumberFormat="1" applyFont="1" applyBorder="1" applyAlignment="1">
      <alignment vertical="center" wrapText="1"/>
    </xf>
    <xf numFmtId="3" fontId="61" fillId="0" borderId="16" xfId="0" applyNumberFormat="1" applyFont="1" applyBorder="1" applyAlignment="1">
      <alignment vertical="center" wrapText="1"/>
    </xf>
    <xf numFmtId="166" fontId="61" fillId="0" borderId="16" xfId="0" applyNumberFormat="1" applyFont="1" applyBorder="1" applyAlignment="1">
      <alignment vertical="center" wrapText="1"/>
    </xf>
    <xf numFmtId="49" fontId="4" fillId="0" borderId="16" xfId="0" applyNumberFormat="1" applyFont="1" applyBorder="1" applyAlignment="1">
      <alignment horizontal="left" vertical="center" wrapText="1" indent="1"/>
    </xf>
    <xf numFmtId="49" fontId="4" fillId="0" borderId="16" xfId="0" applyNumberFormat="1" applyFont="1" applyBorder="1" applyAlignment="1">
      <alignment vertical="center" wrapText="1"/>
    </xf>
    <xf numFmtId="3" fontId="4" fillId="0" borderId="16" xfId="0" applyNumberFormat="1" applyFont="1" applyBorder="1" applyAlignment="1">
      <alignment vertical="center" wrapText="1"/>
    </xf>
    <xf numFmtId="166" fontId="4" fillId="0" borderId="16" xfId="0" applyNumberFormat="1" applyFont="1" applyBorder="1" applyAlignment="1">
      <alignment vertical="center" wrapText="1"/>
    </xf>
    <xf numFmtId="49" fontId="4" fillId="0" borderId="16" xfId="0" applyNumberFormat="1" applyFont="1" applyBorder="1" applyAlignment="1">
      <alignment horizontal="left" vertical="center" wrapText="1" indent="2"/>
    </xf>
    <xf numFmtId="49" fontId="4" fillId="0" borderId="16" xfId="0" applyNumberFormat="1" applyFont="1" applyBorder="1" applyAlignment="1">
      <alignment horizontal="left" vertical="center" wrapText="1" indent="3"/>
    </xf>
    <xf numFmtId="49" fontId="4" fillId="0" borderId="16" xfId="0" applyNumberFormat="1" applyFont="1" applyBorder="1" applyAlignment="1">
      <alignment horizontal="left" vertical="center" wrapText="1" indent="4"/>
    </xf>
    <xf numFmtId="3" fontId="4" fillId="66" borderId="16" xfId="0" applyNumberFormat="1" applyFont="1" applyFill="1" applyBorder="1" applyAlignment="1">
      <alignment vertical="center" wrapText="1"/>
    </xf>
    <xf numFmtId="49" fontId="4" fillId="0" borderId="16" xfId="0" applyNumberFormat="1" applyFont="1" applyBorder="1" applyAlignment="1">
      <alignment horizontal="left" vertical="center" wrapText="1" indent="5"/>
    </xf>
    <xf numFmtId="49" fontId="60" fillId="0" borderId="16" xfId="0" applyNumberFormat="1" applyFont="1" applyBorder="1" applyAlignment="1">
      <alignment vertical="center" wrapText="1"/>
    </xf>
    <xf numFmtId="49" fontId="64" fillId="0" borderId="16" xfId="0" applyNumberFormat="1" applyFont="1" applyBorder="1" applyAlignment="1">
      <alignment vertical="center" wrapText="1"/>
    </xf>
    <xf numFmtId="49" fontId="4" fillId="0" borderId="0" xfId="0" applyNumberFormat="1" applyFont="1" applyAlignment="1">
      <alignment vertical="center" wrapText="1"/>
    </xf>
    <xf numFmtId="3" fontId="4" fillId="0" borderId="0" xfId="0" applyNumberFormat="1" applyFont="1" applyAlignment="1">
      <alignment vertical="center" wrapText="1"/>
    </xf>
    <xf numFmtId="3" fontId="4" fillId="66" borderId="0" xfId="0" applyNumberFormat="1" applyFont="1" applyFill="1" applyAlignment="1">
      <alignment vertical="center" wrapText="1"/>
    </xf>
    <xf numFmtId="166" fontId="4" fillId="0" borderId="0" xfId="0" applyNumberFormat="1" applyFont="1" applyAlignment="1">
      <alignment vertical="center" wrapText="1"/>
    </xf>
    <xf numFmtId="49" fontId="4" fillId="0" borderId="0" xfId="0" applyNumberFormat="1" applyFont="1" applyBorder="1" applyAlignment="1">
      <alignment vertical="center"/>
    </xf>
    <xf numFmtId="49" fontId="61" fillId="0" borderId="0" xfId="0" applyNumberFormat="1" applyFont="1" applyBorder="1" applyAlignment="1">
      <alignment vertical="center" wrapText="1"/>
    </xf>
    <xf numFmtId="3" fontId="61" fillId="0" borderId="0" xfId="0" applyNumberFormat="1" applyFont="1" applyBorder="1" applyAlignment="1">
      <alignment vertical="center" wrapText="1"/>
    </xf>
    <xf numFmtId="3" fontId="61" fillId="66" borderId="0" xfId="0" applyNumberFormat="1" applyFont="1" applyFill="1" applyBorder="1" applyAlignment="1">
      <alignment vertical="center" wrapText="1"/>
    </xf>
    <xf numFmtId="166" fontId="61" fillId="0" borderId="0" xfId="0" applyNumberFormat="1" applyFont="1" applyBorder="1" applyAlignment="1">
      <alignment vertical="center" wrapText="1"/>
    </xf>
    <xf numFmtId="49" fontId="4" fillId="0" borderId="0" xfId="0" applyNumberFormat="1" applyFont="1" applyBorder="1" applyAlignment="1">
      <alignment vertical="center" wrapText="1"/>
    </xf>
    <xf numFmtId="3" fontId="4" fillId="0" borderId="0" xfId="0" applyNumberFormat="1" applyFont="1" applyBorder="1" applyAlignment="1">
      <alignment vertical="center" wrapText="1"/>
    </xf>
    <xf numFmtId="3" fontId="4" fillId="66" borderId="0" xfId="0" applyNumberFormat="1" applyFont="1" applyFill="1" applyBorder="1" applyAlignment="1">
      <alignment vertical="center" wrapText="1"/>
    </xf>
    <xf numFmtId="166" fontId="4" fillId="0" borderId="0" xfId="0" applyNumberFormat="1" applyFont="1" applyBorder="1" applyAlignment="1">
      <alignment vertical="center" wrapText="1"/>
    </xf>
    <xf numFmtId="49" fontId="55" fillId="0" borderId="0" xfId="200" applyNumberFormat="1" applyBorder="1" applyAlignment="1">
      <alignment vertical="center"/>
    </xf>
    <xf numFmtId="166" fontId="4" fillId="66" borderId="0" xfId="243" applyNumberFormat="1" applyFont="1" applyFill="1" applyAlignment="1">
      <alignment vertical="center" wrapText="1"/>
    </xf>
    <xf numFmtId="49" fontId="6" fillId="66" borderId="0" xfId="244" applyNumberFormat="1" applyFont="1" applyFill="1" applyBorder="1" applyAlignment="1">
      <alignment wrapText="1"/>
    </xf>
    <xf numFmtId="49" fontId="4" fillId="66" borderId="17" xfId="244" applyNumberFormat="1" applyFont="1" applyFill="1" applyBorder="1" applyAlignment="1">
      <alignment horizontal="left" vertical="center" wrapText="1" indent="2"/>
    </xf>
    <xf numFmtId="3" fontId="4" fillId="66" borderId="0" xfId="244" applyNumberFormat="1" applyFont="1" applyFill="1" applyBorder="1" applyAlignment="1">
      <alignment horizontal="right" wrapText="1"/>
    </xf>
    <xf numFmtId="49" fontId="4" fillId="66" borderId="16" xfId="244" applyNumberFormat="1" applyFont="1" applyFill="1" applyBorder="1" applyAlignment="1">
      <alignment horizontal="center" vertical="center" wrapText="1"/>
    </xf>
    <xf numFmtId="3" fontId="4" fillId="66" borderId="16" xfId="244" applyNumberFormat="1" applyFont="1" applyFill="1" applyBorder="1" applyAlignment="1">
      <alignment horizontal="center" vertical="center" wrapText="1"/>
    </xf>
    <xf numFmtId="0" fontId="63" fillId="66" borderId="16" xfId="244" applyFont="1" applyFill="1" applyBorder="1" applyAlignment="1">
      <alignment horizontal="center" vertical="center"/>
    </xf>
    <xf numFmtId="49" fontId="63" fillId="66" borderId="16" xfId="244" applyNumberFormat="1" applyFont="1" applyFill="1" applyBorder="1" applyAlignment="1">
      <alignment horizontal="center" vertical="center"/>
    </xf>
    <xf numFmtId="3" fontId="63" fillId="66" borderId="16" xfId="244" applyNumberFormat="1" applyFont="1" applyFill="1" applyBorder="1" applyAlignment="1">
      <alignment horizontal="center" vertical="center"/>
    </xf>
    <xf numFmtId="3" fontId="61" fillId="0" borderId="16" xfId="266" applyNumberFormat="1" applyFont="1" applyBorder="1" applyAlignment="1">
      <alignment vertical="center"/>
    </xf>
    <xf numFmtId="3" fontId="4" fillId="0" borderId="16" xfId="262" applyNumberFormat="1" applyFont="1" applyBorder="1" applyAlignment="1">
      <alignment vertical="center"/>
    </xf>
    <xf numFmtId="3" fontId="4" fillId="0" borderId="16" xfId="266" applyNumberFormat="1" applyFont="1" applyBorder="1" applyAlignment="1">
      <alignment vertical="center"/>
    </xf>
    <xf numFmtId="3" fontId="4" fillId="0" borderId="16" xfId="243" applyNumberFormat="1" applyFont="1" applyBorder="1" applyAlignment="1">
      <alignment vertical="center"/>
    </xf>
    <xf numFmtId="3" fontId="61" fillId="0" borderId="16" xfId="243" applyNumberFormat="1" applyFont="1" applyBorder="1" applyAlignment="1">
      <alignment vertical="center"/>
    </xf>
    <xf numFmtId="49" fontId="4" fillId="0" borderId="16" xfId="272" applyNumberFormat="1" applyFont="1" applyBorder="1" applyAlignment="1">
      <alignment vertical="center" wrapText="1"/>
    </xf>
    <xf numFmtId="3" fontId="61" fillId="0" borderId="16" xfId="272" applyNumberFormat="1" applyFont="1" applyBorder="1" applyAlignment="1">
      <alignment vertical="center"/>
    </xf>
    <xf numFmtId="3" fontId="61" fillId="0" borderId="16" xfId="262" applyNumberFormat="1" applyFont="1" applyBorder="1" applyAlignment="1">
      <alignment vertical="center"/>
    </xf>
    <xf numFmtId="49" fontId="4" fillId="0" borderId="16" xfId="272" applyNumberFormat="1" applyFont="1" applyBorder="1" applyAlignment="1">
      <alignment horizontal="left" vertical="center" wrapText="1" indent="1"/>
    </xf>
    <xf numFmtId="3" fontId="4" fillId="0" borderId="16" xfId="272" applyNumberFormat="1" applyFont="1" applyBorder="1" applyAlignment="1">
      <alignment vertical="center"/>
    </xf>
    <xf numFmtId="49" fontId="4" fillId="0" borderId="16" xfId="244" applyNumberFormat="1" applyFont="1" applyBorder="1" applyAlignment="1">
      <alignment horizontal="left" vertical="center" wrapText="1" indent="1"/>
    </xf>
    <xf numFmtId="49" fontId="4" fillId="0" borderId="16" xfId="244" applyNumberFormat="1" applyFont="1" applyBorder="1" applyAlignment="1">
      <alignment vertical="center" wrapText="1"/>
    </xf>
    <xf numFmtId="49" fontId="4" fillId="66" borderId="0" xfId="244" applyNumberFormat="1" applyFont="1" applyFill="1" applyAlignment="1">
      <alignment vertical="center" wrapText="1"/>
    </xf>
    <xf numFmtId="3" fontId="4" fillId="66" borderId="0" xfId="244" applyNumberFormat="1" applyFont="1" applyFill="1" applyAlignment="1">
      <alignment vertical="center"/>
    </xf>
    <xf numFmtId="0" fontId="4" fillId="66" borderId="0" xfId="710" applyFont="1" applyFill="1" applyAlignment="1"/>
    <xf numFmtId="0" fontId="59" fillId="66" borderId="0" xfId="711" applyFont="1" applyFill="1" applyBorder="1" applyAlignment="1">
      <alignment horizontal="centerContinuous"/>
    </xf>
    <xf numFmtId="0" fontId="4" fillId="0" borderId="0" xfId="0" applyNumberFormat="1" applyFont="1" applyAlignment="1">
      <alignment vertical="center"/>
    </xf>
    <xf numFmtId="0" fontId="61" fillId="0" borderId="16" xfId="712" applyNumberFormat="1" applyFont="1" applyBorder="1" applyAlignment="1">
      <alignment horizontal="center" vertical="center" wrapText="1"/>
    </xf>
    <xf numFmtId="4" fontId="61" fillId="0" borderId="16" xfId="712" applyNumberFormat="1" applyFont="1" applyBorder="1" applyAlignment="1">
      <alignment horizontal="center" vertical="center" wrapText="1"/>
    </xf>
    <xf numFmtId="166" fontId="61" fillId="0" borderId="16" xfId="712" applyNumberFormat="1" applyFont="1" applyBorder="1" applyAlignment="1">
      <alignment horizontal="center" vertical="center" wrapText="1"/>
    </xf>
    <xf numFmtId="1" fontId="4" fillId="0" borderId="19" xfId="712"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1" fontId="61" fillId="0" borderId="16" xfId="0" applyNumberFormat="1" applyFont="1" applyBorder="1" applyAlignment="1">
      <alignment vertical="center" wrapText="1"/>
    </xf>
    <xf numFmtId="3" fontId="61" fillId="0" borderId="16" xfId="0" applyNumberFormat="1" applyFont="1" applyBorder="1" applyAlignment="1">
      <alignment horizontal="right" wrapText="1"/>
    </xf>
    <xf numFmtId="166" fontId="61" fillId="0" borderId="16" xfId="0" applyNumberFormat="1" applyFont="1" applyBorder="1" applyAlignment="1">
      <alignment horizontal="right" wrapText="1"/>
    </xf>
    <xf numFmtId="1" fontId="4" fillId="0" borderId="16" xfId="0" applyNumberFormat="1" applyFont="1" applyBorder="1" applyAlignment="1">
      <alignment horizontal="left" vertical="center" wrapText="1"/>
    </xf>
    <xf numFmtId="1" fontId="4" fillId="0" borderId="20" xfId="0" applyNumberFormat="1" applyFont="1" applyBorder="1" applyAlignment="1">
      <alignment vertical="center" wrapText="1"/>
    </xf>
    <xf numFmtId="3" fontId="65" fillId="66" borderId="16" xfId="457" applyNumberFormat="1" applyFont="1" applyFill="1" applyBorder="1" applyAlignment="1">
      <alignment horizontal="right"/>
    </xf>
    <xf numFmtId="3" fontId="4" fillId="0" borderId="16" xfId="0" applyNumberFormat="1" applyFont="1" applyBorder="1" applyAlignment="1">
      <alignment horizontal="right" wrapText="1"/>
    </xf>
    <xf numFmtId="166" fontId="4" fillId="0" borderId="16" xfId="0" applyNumberFormat="1" applyFont="1" applyBorder="1" applyAlignment="1">
      <alignment horizontal="right" wrapText="1"/>
    </xf>
    <xf numFmtId="3" fontId="65" fillId="66" borderId="19" xfId="457" applyNumberFormat="1" applyFont="1" applyFill="1" applyBorder="1" applyAlignment="1">
      <alignment horizontal="right"/>
    </xf>
    <xf numFmtId="1" fontId="61" fillId="0" borderId="20" xfId="0" applyNumberFormat="1" applyFont="1" applyBorder="1" applyAlignment="1">
      <alignment vertical="center" wrapText="1"/>
    </xf>
    <xf numFmtId="3" fontId="61" fillId="66" borderId="16" xfId="0" applyNumberFormat="1" applyFont="1" applyFill="1" applyBorder="1" applyAlignment="1">
      <alignment horizontal="right" wrapText="1"/>
    </xf>
    <xf numFmtId="3" fontId="61" fillId="0" borderId="0" xfId="0" applyNumberFormat="1" applyFont="1" applyBorder="1" applyAlignment="1">
      <alignment horizontal="right" wrapText="1"/>
    </xf>
    <xf numFmtId="1" fontId="4" fillId="66" borderId="16" xfId="0" applyNumberFormat="1" applyFont="1" applyFill="1" applyBorder="1" applyAlignment="1">
      <alignment horizontal="left" vertical="center" wrapText="1"/>
    </xf>
    <xf numFmtId="1" fontId="4" fillId="66" borderId="20" xfId="0" applyNumberFormat="1" applyFont="1" applyFill="1" applyBorder="1" applyAlignment="1">
      <alignment vertical="center" wrapText="1"/>
    </xf>
    <xf numFmtId="3" fontId="61" fillId="0" borderId="21" xfId="0" applyNumberFormat="1" applyFont="1" applyBorder="1" applyAlignment="1">
      <alignment horizontal="right" wrapText="1"/>
    </xf>
    <xf numFmtId="1" fontId="4" fillId="0" borderId="20" xfId="0" quotePrefix="1" applyNumberFormat="1" applyFont="1" applyBorder="1" applyAlignment="1">
      <alignment vertical="center" wrapText="1"/>
    </xf>
    <xf numFmtId="3" fontId="61" fillId="66" borderId="23" xfId="0" applyNumberFormat="1" applyFont="1" applyFill="1" applyBorder="1" applyAlignment="1">
      <alignment horizontal="right" wrapText="1"/>
    </xf>
    <xf numFmtId="3" fontId="4" fillId="66" borderId="22" xfId="0" applyNumberFormat="1" applyFont="1" applyFill="1" applyBorder="1" applyAlignment="1">
      <alignment horizontal="right" wrapText="1"/>
    </xf>
    <xf numFmtId="3" fontId="61" fillId="0" borderId="22" xfId="0" applyNumberFormat="1" applyFont="1" applyBorder="1" applyAlignment="1">
      <alignment horizontal="right" wrapText="1"/>
    </xf>
    <xf numFmtId="3" fontId="4" fillId="66" borderId="16" xfId="0" applyNumberFormat="1" applyFont="1" applyFill="1" applyBorder="1" applyAlignment="1">
      <alignment horizontal="right" wrapText="1"/>
    </xf>
    <xf numFmtId="1" fontId="4" fillId="66" borderId="16" xfId="0" applyNumberFormat="1" applyFont="1" applyFill="1" applyBorder="1" applyAlignment="1">
      <alignment vertical="center" wrapText="1"/>
    </xf>
    <xf numFmtId="3" fontId="61" fillId="66" borderId="22" xfId="0" applyNumberFormat="1" applyFont="1" applyFill="1" applyBorder="1" applyAlignment="1">
      <alignment horizontal="right" wrapText="1"/>
    </xf>
    <xf numFmtId="3" fontId="4" fillId="66" borderId="19" xfId="0" applyNumberFormat="1" applyFont="1" applyFill="1" applyBorder="1" applyAlignment="1">
      <alignment horizontal="right" wrapText="1"/>
    </xf>
    <xf numFmtId="3" fontId="4" fillId="66" borderId="24" xfId="0" applyNumberFormat="1" applyFont="1" applyFill="1" applyBorder="1" applyAlignment="1">
      <alignment horizontal="right" wrapText="1"/>
    </xf>
    <xf numFmtId="3" fontId="11" fillId="66" borderId="16" xfId="457" applyNumberFormat="1" applyFont="1" applyFill="1" applyBorder="1" applyAlignment="1">
      <alignment horizontal="right"/>
    </xf>
    <xf numFmtId="3" fontId="61" fillId="66" borderId="25" xfId="0" applyNumberFormat="1" applyFont="1" applyFill="1" applyBorder="1" applyAlignment="1">
      <alignment horizontal="right" wrapText="1"/>
    </xf>
    <xf numFmtId="3" fontId="4" fillId="0" borderId="22" xfId="0" applyNumberFormat="1" applyFont="1" applyBorder="1" applyAlignment="1">
      <alignment horizontal="right" wrapText="1"/>
    </xf>
    <xf numFmtId="3" fontId="61" fillId="66" borderId="26" xfId="0" applyNumberFormat="1" applyFont="1" applyFill="1" applyBorder="1" applyAlignment="1">
      <alignment horizontal="right" wrapText="1"/>
    </xf>
    <xf numFmtId="1" fontId="60" fillId="0" borderId="16" xfId="0" applyNumberFormat="1" applyFont="1" applyBorder="1" applyAlignment="1">
      <alignment horizontal="left" vertical="center" wrapText="1"/>
    </xf>
    <xf numFmtId="3" fontId="4" fillId="66" borderId="25" xfId="0" applyNumberFormat="1" applyFont="1" applyFill="1" applyBorder="1" applyAlignment="1">
      <alignment vertical="center" wrapText="1"/>
    </xf>
    <xf numFmtId="3" fontId="4" fillId="0" borderId="22" xfId="0" applyNumberFormat="1" applyFont="1" applyBorder="1" applyAlignment="1">
      <alignment vertical="center" wrapText="1"/>
    </xf>
    <xf numFmtId="3" fontId="64" fillId="66" borderId="22" xfId="0" applyNumberFormat="1" applyFont="1" applyFill="1" applyBorder="1" applyAlignment="1">
      <alignment vertical="center" wrapText="1"/>
    </xf>
    <xf numFmtId="3" fontId="64" fillId="0" borderId="22" xfId="0" applyNumberFormat="1" applyFont="1" applyBorder="1" applyAlignment="1">
      <alignment vertical="center" wrapText="1"/>
    </xf>
    <xf numFmtId="166" fontId="64" fillId="0" borderId="16" xfId="0" applyNumberFormat="1" applyFont="1" applyBorder="1" applyAlignment="1">
      <alignment vertical="center" wrapText="1"/>
    </xf>
    <xf numFmtId="3" fontId="64" fillId="0" borderId="16" xfId="0" applyNumberFormat="1" applyFont="1" applyBorder="1" applyAlignment="1">
      <alignment vertical="center" wrapText="1"/>
    </xf>
    <xf numFmtId="3" fontId="60" fillId="66" borderId="22" xfId="0" applyNumberFormat="1" applyFont="1" applyFill="1" applyBorder="1" applyAlignment="1">
      <alignment vertical="center" wrapText="1"/>
    </xf>
    <xf numFmtId="3" fontId="60" fillId="0" borderId="22" xfId="0" applyNumberFormat="1" applyFont="1" applyBorder="1" applyAlignment="1">
      <alignment vertical="center" wrapText="1"/>
    </xf>
    <xf numFmtId="166" fontId="60" fillId="0" borderId="16" xfId="0" applyNumberFormat="1" applyFont="1" applyBorder="1" applyAlignment="1">
      <alignment vertical="center" wrapText="1"/>
    </xf>
    <xf numFmtId="3" fontId="60" fillId="66" borderId="16" xfId="0" applyNumberFormat="1" applyFont="1" applyFill="1" applyBorder="1" applyAlignment="1">
      <alignment wrapText="1"/>
    </xf>
    <xf numFmtId="4" fontId="60" fillId="0" borderId="16" xfId="0" applyNumberFormat="1" applyFont="1" applyBorder="1" applyAlignment="1">
      <alignment wrapText="1"/>
    </xf>
    <xf numFmtId="166" fontId="60" fillId="0" borderId="16" xfId="0" applyNumberFormat="1" applyFont="1" applyBorder="1" applyAlignment="1">
      <alignment wrapText="1"/>
    </xf>
    <xf numFmtId="3" fontId="60" fillId="0" borderId="16" xfId="0" applyNumberFormat="1" applyFont="1" applyBorder="1" applyAlignment="1">
      <alignment wrapText="1"/>
    </xf>
    <xf numFmtId="3" fontId="60" fillId="66" borderId="22" xfId="0" applyNumberFormat="1" applyFont="1" applyFill="1" applyBorder="1" applyAlignment="1">
      <alignment wrapText="1"/>
    </xf>
    <xf numFmtId="1" fontId="6" fillId="0" borderId="0" xfId="0" applyNumberFormat="1" applyFont="1" applyAlignment="1">
      <alignment vertical="center"/>
    </xf>
    <xf numFmtId="1" fontId="4" fillId="0" borderId="0" xfId="0" applyNumberFormat="1" applyFont="1" applyAlignment="1">
      <alignment vertical="center" wrapText="1"/>
    </xf>
    <xf numFmtId="3" fontId="6" fillId="0" borderId="0" xfId="0" applyNumberFormat="1" applyFont="1" applyAlignment="1">
      <alignment horizontal="right" vertical="center"/>
    </xf>
    <xf numFmtId="0" fontId="59" fillId="0" borderId="0" xfId="243" applyFont="1" applyFill="1" applyBorder="1" applyAlignment="1">
      <alignment horizontal="left" vertical="center"/>
    </xf>
    <xf numFmtId="0" fontId="3" fillId="0" borderId="0" xfId="0" applyFont="1" applyFill="1"/>
    <xf numFmtId="0" fontId="4" fillId="0" borderId="0" xfId="710" applyFont="1" applyAlignment="1">
      <alignment vertical="top"/>
    </xf>
    <xf numFmtId="0" fontId="4" fillId="0" borderId="0" xfId="710" applyFont="1" applyAlignment="1">
      <alignment horizontal="right" vertical="top"/>
    </xf>
    <xf numFmtId="0" fontId="6" fillId="0" borderId="0" xfId="713" applyFont="1" applyFill="1" applyBorder="1" applyAlignment="1">
      <alignment vertical="center"/>
    </xf>
    <xf numFmtId="0" fontId="6" fillId="0" borderId="0" xfId="0" applyFont="1" applyAlignment="1">
      <alignment vertical="center"/>
    </xf>
    <xf numFmtId="3" fontId="76" fillId="0" borderId="28" xfId="243" applyNumberFormat="1" applyFont="1" applyBorder="1" applyAlignment="1">
      <alignment horizontal="right" vertical="center"/>
    </xf>
    <xf numFmtId="3" fontId="77" fillId="0" borderId="28" xfId="243" applyNumberFormat="1" applyFont="1" applyBorder="1" applyAlignment="1">
      <alignment horizontal="right" vertical="center"/>
    </xf>
    <xf numFmtId="3" fontId="72" fillId="0" borderId="28" xfId="243" applyNumberFormat="1" applyFont="1" applyBorder="1" applyAlignment="1">
      <alignment horizontal="right" vertical="center"/>
    </xf>
    <xf numFmtId="3" fontId="61" fillId="0" borderId="28" xfId="243" applyNumberFormat="1" applyFont="1" applyFill="1" applyBorder="1" applyAlignment="1">
      <alignment horizontal="right" vertical="center"/>
    </xf>
    <xf numFmtId="3" fontId="4" fillId="0" borderId="28" xfId="243" applyNumberFormat="1" applyFont="1" applyBorder="1" applyAlignment="1">
      <alignment horizontal="right" vertical="center"/>
    </xf>
    <xf numFmtId="0" fontId="5" fillId="0" borderId="0" xfId="0" applyFont="1" applyFill="1" applyAlignment="1">
      <alignment horizontal="center" wrapText="1"/>
    </xf>
    <xf numFmtId="0" fontId="0" fillId="0" borderId="0" xfId="0" applyAlignment="1"/>
    <xf numFmtId="0" fontId="6" fillId="0" borderId="0" xfId="0" applyFont="1" applyFill="1" applyAlignment="1">
      <alignment horizontal="center" wrapText="1"/>
    </xf>
    <xf numFmtId="0" fontId="6" fillId="0" borderId="0" xfId="0" applyFont="1" applyFill="1" applyAlignment="1">
      <alignment horizontal="center"/>
    </xf>
    <xf numFmtId="0" fontId="4" fillId="0" borderId="0" xfId="243" applyNumberFormat="1" applyFont="1" applyFill="1" applyBorder="1" applyAlignment="1">
      <alignment horizontal="right" wrapText="1"/>
    </xf>
    <xf numFmtId="0" fontId="68" fillId="0" borderId="0" xfId="243" applyFont="1" applyBorder="1" applyAlignment="1">
      <alignment horizontal="center" vertical="center" wrapText="1"/>
    </xf>
    <xf numFmtId="0" fontId="74" fillId="0" borderId="0" xfId="709" applyFont="1" applyBorder="1" applyAlignment="1">
      <alignment horizontal="center" vertical="center"/>
    </xf>
    <xf numFmtId="0" fontId="59" fillId="0" borderId="29" xfId="243" applyFont="1" applyBorder="1" applyAlignment="1">
      <alignment horizontal="left" vertical="center"/>
    </xf>
    <xf numFmtId="0" fontId="59" fillId="0" borderId="0" xfId="243" applyFont="1" applyBorder="1" applyAlignment="1">
      <alignment horizontal="left" vertical="center"/>
    </xf>
    <xf numFmtId="3" fontId="4" fillId="0" borderId="0" xfId="0" applyNumberFormat="1" applyFont="1" applyFill="1" applyAlignment="1">
      <alignment horizontal="right" wrapText="1"/>
    </xf>
    <xf numFmtId="0" fontId="6" fillId="0" borderId="0" xfId="243" applyFont="1" applyFill="1" applyBorder="1" applyAlignment="1">
      <alignment horizontal="center"/>
    </xf>
    <xf numFmtId="0" fontId="4" fillId="0" borderId="0" xfId="711" applyFont="1" applyFill="1" applyBorder="1" applyAlignment="1">
      <alignment horizontal="center"/>
    </xf>
    <xf numFmtId="0" fontId="60" fillId="66" borderId="0" xfId="0" applyFont="1" applyFill="1" applyBorder="1" applyAlignment="1">
      <alignment horizontal="left"/>
    </xf>
    <xf numFmtId="0" fontId="5" fillId="0" borderId="0" xfId="0" applyNumberFormat="1" applyFont="1" applyBorder="1" applyAlignment="1">
      <alignment horizontal="center" vertical="center" wrapText="1"/>
    </xf>
    <xf numFmtId="1" fontId="60" fillId="0" borderId="16" xfId="0" applyNumberFormat="1" applyFont="1" applyBorder="1" applyAlignment="1">
      <alignment horizontal="left" vertical="center" wrapText="1"/>
    </xf>
    <xf numFmtId="1" fontId="60" fillId="0" borderId="20" xfId="0" applyNumberFormat="1" applyFont="1" applyBorder="1" applyAlignment="1">
      <alignment horizontal="left" vertical="center" wrapText="1"/>
    </xf>
    <xf numFmtId="1" fontId="60" fillId="0" borderId="27" xfId="0" applyNumberFormat="1" applyFont="1" applyBorder="1" applyAlignment="1">
      <alignment horizontal="left" vertical="center" wrapText="1"/>
    </xf>
    <xf numFmtId="1" fontId="60" fillId="0" borderId="18" xfId="0" applyNumberFormat="1" applyFont="1" applyBorder="1" applyAlignment="1">
      <alignment horizontal="left" vertical="center" wrapText="1"/>
    </xf>
    <xf numFmtId="1" fontId="64" fillId="0" borderId="16" xfId="0" applyNumberFormat="1" applyFont="1" applyBorder="1" applyAlignment="1">
      <alignment horizontal="left" vertical="center" wrapText="1"/>
    </xf>
    <xf numFmtId="1" fontId="64" fillId="0" borderId="20" xfId="0" applyNumberFormat="1" applyFont="1" applyBorder="1" applyAlignment="1">
      <alignment horizontal="left" vertical="center" wrapText="1"/>
    </xf>
    <xf numFmtId="0" fontId="68" fillId="0" borderId="0" xfId="243" applyFont="1" applyBorder="1" applyAlignment="1">
      <alignment horizontal="center"/>
    </xf>
    <xf numFmtId="0" fontId="69" fillId="0" borderId="0" xfId="243" applyFont="1" applyBorder="1" applyAlignment="1">
      <alignment horizontal="center"/>
    </xf>
    <xf numFmtId="49" fontId="60" fillId="0" borderId="0" xfId="243" applyNumberFormat="1" applyFont="1" applyAlignment="1">
      <alignment wrapText="1"/>
    </xf>
    <xf numFmtId="49" fontId="61" fillId="66" borderId="0" xfId="0" applyNumberFormat="1" applyFont="1" applyFill="1" applyBorder="1" applyAlignment="1">
      <alignment vertical="top" wrapText="1"/>
    </xf>
    <xf numFmtId="0" fontId="3" fillId="0" borderId="0" xfId="0" applyFont="1" applyAlignment="1">
      <alignment vertical="top" wrapText="1"/>
    </xf>
    <xf numFmtId="49" fontId="4" fillId="0" borderId="0" xfId="0" applyNumberFormat="1" applyFont="1" applyFill="1" applyBorder="1" applyAlignment="1">
      <alignment vertical="center" wrapText="1"/>
    </xf>
    <xf numFmtId="0" fontId="3" fillId="0" borderId="0" xfId="0" applyFont="1" applyFill="1" applyAlignment="1">
      <alignment vertical="center" wrapText="1"/>
    </xf>
    <xf numFmtId="3" fontId="4" fillId="66" borderId="0" xfId="243" applyNumberFormat="1" applyFont="1" applyFill="1" applyAlignment="1">
      <alignment horizontal="right" vertical="center" wrapText="1"/>
    </xf>
    <xf numFmtId="3" fontId="3" fillId="66" borderId="0" xfId="0" applyNumberFormat="1" applyFont="1" applyFill="1" applyAlignment="1">
      <alignment horizontal="right" vertical="center" wrapText="1"/>
    </xf>
    <xf numFmtId="0" fontId="68" fillId="66" borderId="0" xfId="243" applyFont="1" applyFill="1" applyBorder="1" applyAlignment="1">
      <alignment horizontal="center" vertical="center"/>
    </xf>
    <xf numFmtId="3" fontId="68" fillId="66" borderId="0" xfId="243" applyNumberFormat="1" applyFont="1" applyFill="1" applyBorder="1" applyAlignment="1">
      <alignment horizontal="center" vertical="center"/>
    </xf>
    <xf numFmtId="3" fontId="58" fillId="66" borderId="0" xfId="243" applyNumberFormat="1" applyFont="1" applyFill="1" applyAlignment="1">
      <alignment vertical="center"/>
    </xf>
    <xf numFmtId="0" fontId="4" fillId="66" borderId="0" xfId="0" applyNumberFormat="1" applyFont="1" applyFill="1" applyBorder="1" applyAlignment="1">
      <alignment horizontal="center" vertical="center" wrapText="1"/>
    </xf>
    <xf numFmtId="0" fontId="59" fillId="66" borderId="0" xfId="0" applyNumberFormat="1" applyFont="1" applyFill="1" applyBorder="1" applyAlignment="1">
      <alignment horizontal="center" vertical="center" wrapText="1"/>
    </xf>
    <xf numFmtId="3" fontId="59" fillId="66" borderId="0" xfId="0" applyNumberFormat="1" applyFont="1" applyFill="1" applyBorder="1" applyAlignment="1">
      <alignment horizontal="center" vertical="center" wrapText="1"/>
    </xf>
    <xf numFmtId="3" fontId="3" fillId="66" borderId="0" xfId="0" applyNumberFormat="1" applyFont="1" applyFill="1" applyAlignment="1">
      <alignment vertical="center" wrapText="1"/>
    </xf>
    <xf numFmtId="2" fontId="4" fillId="0" borderId="0" xfId="0" applyNumberFormat="1" applyFont="1" applyFill="1" applyBorder="1" applyAlignment="1">
      <alignment vertical="center" wrapText="1"/>
    </xf>
    <xf numFmtId="2" fontId="3" fillId="0" borderId="0" xfId="0" applyNumberFormat="1" applyFont="1" applyFill="1" applyAlignment="1">
      <alignment vertical="center" wrapText="1"/>
    </xf>
    <xf numFmtId="49" fontId="4" fillId="0" borderId="18" xfId="0" applyNumberFormat="1" applyFont="1" applyBorder="1" applyAlignment="1">
      <alignment horizontal="left" vertical="center" wrapText="1"/>
    </xf>
    <xf numFmtId="49" fontId="4" fillId="66" borderId="0" xfId="244" applyNumberFormat="1" applyFont="1" applyFill="1" applyAlignment="1">
      <alignment horizontal="right" wrapText="1"/>
    </xf>
    <xf numFmtId="49" fontId="5" fillId="66" borderId="0" xfId="244" applyNumberFormat="1" applyFont="1" applyFill="1" applyBorder="1" applyAlignment="1">
      <alignment horizontal="center" wrapText="1"/>
    </xf>
    <xf numFmtId="49" fontId="4" fillId="66" borderId="0" xfId="244" applyNumberFormat="1" applyFont="1" applyFill="1" applyBorder="1" applyAlignment="1">
      <alignment horizontal="center" wrapText="1"/>
    </xf>
    <xf numFmtId="0" fontId="68" fillId="0" borderId="0" xfId="0" applyFont="1" applyFill="1" applyAlignment="1">
      <alignment horizontal="center"/>
    </xf>
    <xf numFmtId="0" fontId="6" fillId="0" borderId="0" xfId="0" applyFont="1" applyFill="1" applyBorder="1" applyAlignment="1">
      <alignment horizontal="center"/>
    </xf>
    <xf numFmtId="0" fontId="4" fillId="0" borderId="0" xfId="0" applyNumberFormat="1" applyFont="1" applyFill="1" applyBorder="1" applyAlignment="1">
      <alignment horizontal="right" wrapText="1"/>
    </xf>
    <xf numFmtId="0" fontId="5" fillId="0" borderId="0" xfId="0" applyNumberFormat="1" applyFont="1" applyFill="1" applyBorder="1" applyAlignment="1">
      <alignment horizontal="center" wrapText="1"/>
    </xf>
    <xf numFmtId="0" fontId="6" fillId="0" borderId="0" xfId="0" applyNumberFormat="1" applyFont="1" applyFill="1" applyBorder="1" applyAlignment="1">
      <alignment horizontal="center" wrapText="1"/>
    </xf>
    <xf numFmtId="0" fontId="60" fillId="0" borderId="18" xfId="0" applyFont="1" applyBorder="1" applyAlignment="1">
      <alignment horizontal="left" vertical="center" wrapText="1"/>
    </xf>
    <xf numFmtId="0" fontId="60" fillId="0" borderId="0" xfId="0" applyFont="1" applyAlignment="1">
      <alignment horizontal="left" vertical="center" wrapText="1"/>
    </xf>
    <xf numFmtId="3" fontId="5" fillId="0" borderId="0" xfId="713" applyNumberFormat="1" applyFont="1" applyFill="1" applyBorder="1" applyAlignment="1">
      <alignment horizontal="center" vertical="center" wrapText="1"/>
    </xf>
    <xf numFmtId="3" fontId="5" fillId="0" borderId="0" xfId="713" applyNumberFormat="1" applyFont="1" applyFill="1" applyBorder="1" applyAlignment="1">
      <alignment horizontal="center" vertical="center"/>
    </xf>
    <xf numFmtId="0" fontId="6" fillId="0" borderId="0" xfId="713" applyFont="1" applyFill="1" applyBorder="1" applyAlignment="1">
      <alignment horizontal="center" vertical="center"/>
    </xf>
  </cellXfs>
  <cellStyles count="714">
    <cellStyle name="20% - Accent1 2" xfId="1"/>
    <cellStyle name="20% - Accent1 2 2" xfId="2"/>
    <cellStyle name="20% - Accent1 3" xfId="3"/>
    <cellStyle name="20% - Accent1 4" xfId="4"/>
    <cellStyle name="20% - Accent1 4 2" xfId="5"/>
    <cellStyle name="20% - Accent2 2" xfId="6"/>
    <cellStyle name="20% - Accent2 2 2" xfId="7"/>
    <cellStyle name="20% - Accent2 3" xfId="8"/>
    <cellStyle name="20% - Accent2 4" xfId="9"/>
    <cellStyle name="20% - Accent2 4 2" xfId="10"/>
    <cellStyle name="20% - Accent3 2" xfId="11"/>
    <cellStyle name="20% - Accent3 2 2" xfId="12"/>
    <cellStyle name="20% - Accent3 3" xfId="13"/>
    <cellStyle name="20% - Accent3 4" xfId="14"/>
    <cellStyle name="20% - Accent3 4 2" xfId="15"/>
    <cellStyle name="20% - Accent4 2" xfId="16"/>
    <cellStyle name="20% - Accent4 2 2" xfId="17"/>
    <cellStyle name="20% - Accent4 3" xfId="18"/>
    <cellStyle name="20% - Accent4 4" xfId="19"/>
    <cellStyle name="20% - Accent4 4 2" xfId="20"/>
    <cellStyle name="20% - Accent5 2" xfId="21"/>
    <cellStyle name="20% - Accent5 2 2" xfId="22"/>
    <cellStyle name="20% - Accent5 3" xfId="23"/>
    <cellStyle name="20% - Accent5 4" xfId="24"/>
    <cellStyle name="20% - Accent5 4 2" xfId="25"/>
    <cellStyle name="20% - Accent6 2" xfId="26"/>
    <cellStyle name="20% - Accent6 2 2" xfId="27"/>
    <cellStyle name="20% - Accent6 3" xfId="28"/>
    <cellStyle name="20% - Accent6 4" xfId="29"/>
    <cellStyle name="20% - Accent6 4 2" xfId="30"/>
    <cellStyle name="40% - Accent1 2" xfId="31"/>
    <cellStyle name="40% - Accent1 2 2" xfId="32"/>
    <cellStyle name="40% - Accent1 3" xfId="33"/>
    <cellStyle name="40% - Accent1 4" xfId="34"/>
    <cellStyle name="40% - Accent1 4 2" xfId="35"/>
    <cellStyle name="40% - Accent2 2" xfId="36"/>
    <cellStyle name="40% - Accent2 2 2" xfId="37"/>
    <cellStyle name="40% - Accent2 3" xfId="38"/>
    <cellStyle name="40% - Accent2 4" xfId="39"/>
    <cellStyle name="40% - Accent2 4 2" xfId="40"/>
    <cellStyle name="40% - Accent3 2" xfId="41"/>
    <cellStyle name="40% - Accent3 2 2" xfId="42"/>
    <cellStyle name="40% - Accent3 3" xfId="43"/>
    <cellStyle name="40% - Accent3 4" xfId="44"/>
    <cellStyle name="40% - Accent3 4 2" xfId="45"/>
    <cellStyle name="40% - Accent4 2" xfId="46"/>
    <cellStyle name="40% - Accent4 2 2" xfId="47"/>
    <cellStyle name="40% - Accent4 3" xfId="48"/>
    <cellStyle name="40% - Accent4 4" xfId="49"/>
    <cellStyle name="40% - Accent4 4 2" xfId="50"/>
    <cellStyle name="40% - Accent5 2" xfId="51"/>
    <cellStyle name="40% - Accent5 2 2" xfId="52"/>
    <cellStyle name="40% - Accent5 3" xfId="53"/>
    <cellStyle name="40% - Accent5 4" xfId="54"/>
    <cellStyle name="40% - Accent5 4 2" xfId="55"/>
    <cellStyle name="40% - Accent6 2" xfId="56"/>
    <cellStyle name="40% - Accent6 2 2" xfId="57"/>
    <cellStyle name="40% - Accent6 3" xfId="58"/>
    <cellStyle name="40% - Accent6 4" xfId="59"/>
    <cellStyle name="40% - Accent6 4 2" xfId="60"/>
    <cellStyle name="60% - Accent1 2" xfId="61"/>
    <cellStyle name="60% - Accent1 3" xfId="62"/>
    <cellStyle name="60% - Accent1 4" xfId="63"/>
    <cellStyle name="60% - Accent2 2" xfId="64"/>
    <cellStyle name="60% - Accent2 3" xfId="65"/>
    <cellStyle name="60% - Accent2 4" xfId="66"/>
    <cellStyle name="60% - Accent3 2" xfId="67"/>
    <cellStyle name="60% - Accent3 3" xfId="68"/>
    <cellStyle name="60% - Accent3 4" xfId="69"/>
    <cellStyle name="60% - Accent4 2" xfId="70"/>
    <cellStyle name="60% - Accent4 3" xfId="71"/>
    <cellStyle name="60% - Accent4 4" xfId="72"/>
    <cellStyle name="60% - Accent5 2" xfId="73"/>
    <cellStyle name="60% - Accent5 3" xfId="74"/>
    <cellStyle name="60% - Accent5 4" xfId="75"/>
    <cellStyle name="60% - Accent6 2" xfId="76"/>
    <cellStyle name="60% - Accent6 3" xfId="77"/>
    <cellStyle name="60% - Accent6 4" xfId="78"/>
    <cellStyle name="Accent1 - 20%" xfId="79"/>
    <cellStyle name="Accent1 - 20% 2" xfId="80"/>
    <cellStyle name="Accent1 - 40%" xfId="81"/>
    <cellStyle name="Accent1 - 40% 2" xfId="82"/>
    <cellStyle name="Accent1 - 60%" xfId="83"/>
    <cellStyle name="Accent1 - 60% 2" xfId="84"/>
    <cellStyle name="Accent1 10" xfId="536"/>
    <cellStyle name="Accent1 11" xfId="541"/>
    <cellStyle name="Accent1 12" xfId="545"/>
    <cellStyle name="Accent1 13" xfId="547"/>
    <cellStyle name="Accent1 14" xfId="551"/>
    <cellStyle name="Accent1 15" xfId="554"/>
    <cellStyle name="Accent1 16" xfId="556"/>
    <cellStyle name="Accent1 17" xfId="558"/>
    <cellStyle name="Accent1 18" xfId="560"/>
    <cellStyle name="Accent1 19" xfId="562"/>
    <cellStyle name="Accent1 2" xfId="85"/>
    <cellStyle name="Accent1 20" xfId="563"/>
    <cellStyle name="Accent1 21" xfId="605"/>
    <cellStyle name="Accent1 22" xfId="608"/>
    <cellStyle name="Accent1 23" xfId="612"/>
    <cellStyle name="Accent1 24" xfId="616"/>
    <cellStyle name="Accent1 25" xfId="619"/>
    <cellStyle name="Accent1 26" xfId="622"/>
    <cellStyle name="Accent1 27" xfId="626"/>
    <cellStyle name="Accent1 28" xfId="621"/>
    <cellStyle name="Accent1 29" xfId="630"/>
    <cellStyle name="Accent1 3" xfId="86"/>
    <cellStyle name="Accent1 30" xfId="632"/>
    <cellStyle name="Accent1 31" xfId="634"/>
    <cellStyle name="Accent1 32" xfId="635"/>
    <cellStyle name="Accent1 33" xfId="665"/>
    <cellStyle name="Accent1 34" xfId="668"/>
    <cellStyle name="Accent1 35" xfId="670"/>
    <cellStyle name="Accent1 36" xfId="672"/>
    <cellStyle name="Accent1 37" xfId="674"/>
    <cellStyle name="Accent1 38" xfId="676"/>
    <cellStyle name="Accent1 39" xfId="677"/>
    <cellStyle name="Accent1 4" xfId="87"/>
    <cellStyle name="Accent1 40" xfId="700"/>
    <cellStyle name="Accent1 41" xfId="702"/>
    <cellStyle name="Accent1 42" xfId="704"/>
    <cellStyle name="Accent1 43" xfId="706"/>
    <cellStyle name="Accent1 5" xfId="88"/>
    <cellStyle name="Accent1 6" xfId="89"/>
    <cellStyle name="Accent1 7" xfId="90"/>
    <cellStyle name="Accent1 8" xfId="91"/>
    <cellStyle name="Accent1 9" xfId="532"/>
    <cellStyle name="Accent2 - 20%" xfId="92"/>
    <cellStyle name="Accent2 - 20% 2" xfId="93"/>
    <cellStyle name="Accent2 - 40%" xfId="94"/>
    <cellStyle name="Accent2 - 40% 2" xfId="95"/>
    <cellStyle name="Accent2 - 60%" xfId="96"/>
    <cellStyle name="Accent2 - 60% 2" xfId="97"/>
    <cellStyle name="Accent2 10" xfId="533"/>
    <cellStyle name="Accent2 11" xfId="537"/>
    <cellStyle name="Accent2 12" xfId="542"/>
    <cellStyle name="Accent2 13" xfId="539"/>
    <cellStyle name="Accent2 14" xfId="549"/>
    <cellStyle name="Accent2 15" xfId="552"/>
    <cellStyle name="Accent2 16" xfId="555"/>
    <cellStyle name="Accent2 17" xfId="557"/>
    <cellStyle name="Accent2 18" xfId="559"/>
    <cellStyle name="Accent2 19" xfId="561"/>
    <cellStyle name="Accent2 2" xfId="98"/>
    <cellStyle name="Accent2 20" xfId="567"/>
    <cellStyle name="Accent2 21" xfId="602"/>
    <cellStyle name="Accent2 22" xfId="606"/>
    <cellStyle name="Accent2 23" xfId="609"/>
    <cellStyle name="Accent2 24" xfId="613"/>
    <cellStyle name="Accent2 25" xfId="617"/>
    <cellStyle name="Accent2 26" xfId="620"/>
    <cellStyle name="Accent2 27" xfId="623"/>
    <cellStyle name="Accent2 28" xfId="615"/>
    <cellStyle name="Accent2 29" xfId="629"/>
    <cellStyle name="Accent2 3" xfId="99"/>
    <cellStyle name="Accent2 30" xfId="631"/>
    <cellStyle name="Accent2 31" xfId="633"/>
    <cellStyle name="Accent2 32" xfId="638"/>
    <cellStyle name="Accent2 33" xfId="663"/>
    <cellStyle name="Accent2 34" xfId="666"/>
    <cellStyle name="Accent2 35" xfId="669"/>
    <cellStyle name="Accent2 36" xfId="671"/>
    <cellStyle name="Accent2 37" xfId="673"/>
    <cellStyle name="Accent2 38" xfId="675"/>
    <cellStyle name="Accent2 39" xfId="679"/>
    <cellStyle name="Accent2 4" xfId="100"/>
    <cellStyle name="Accent2 40" xfId="699"/>
    <cellStyle name="Accent2 41" xfId="701"/>
    <cellStyle name="Accent2 42" xfId="703"/>
    <cellStyle name="Accent2 43" xfId="705"/>
    <cellStyle name="Accent2 5" xfId="101"/>
    <cellStyle name="Accent2 6" xfId="102"/>
    <cellStyle name="Accent2 7" xfId="103"/>
    <cellStyle name="Accent2 8" xfId="104"/>
    <cellStyle name="Accent2 9" xfId="529"/>
    <cellStyle name="Accent3 - 20%" xfId="105"/>
    <cellStyle name="Accent3 - 20% 2" xfId="106"/>
    <cellStyle name="Accent3 - 40%" xfId="107"/>
    <cellStyle name="Accent3 - 40% 2" xfId="108"/>
    <cellStyle name="Accent3 - 60%" xfId="109"/>
    <cellStyle name="Accent3 - 60% 2" xfId="110"/>
    <cellStyle name="Accent3 10" xfId="524"/>
    <cellStyle name="Accent3 11" xfId="526"/>
    <cellStyle name="Accent3 12" xfId="528"/>
    <cellStyle name="Accent3 13" xfId="530"/>
    <cellStyle name="Accent3 14" xfId="543"/>
    <cellStyle name="Accent3 15" xfId="538"/>
    <cellStyle name="Accent3 16" xfId="548"/>
    <cellStyle name="Accent3 17" xfId="546"/>
    <cellStyle name="Accent3 18" xfId="550"/>
    <cellStyle name="Accent3 19" xfId="553"/>
    <cellStyle name="Accent3 2" xfId="111"/>
    <cellStyle name="Accent3 2 2" xfId="112"/>
    <cellStyle name="Accent3 20" xfId="570"/>
    <cellStyle name="Accent3 21" xfId="599"/>
    <cellStyle name="Accent3 22" xfId="568"/>
    <cellStyle name="Accent3 23" xfId="601"/>
    <cellStyle name="Accent3 24" xfId="564"/>
    <cellStyle name="Accent3 25" xfId="604"/>
    <cellStyle name="Accent3 26" xfId="607"/>
    <cellStyle name="Accent3 27" xfId="611"/>
    <cellStyle name="Accent3 28" xfId="565"/>
    <cellStyle name="Accent3 29" xfId="627"/>
    <cellStyle name="Accent3 3" xfId="113"/>
    <cellStyle name="Accent3 3 2" xfId="114"/>
    <cellStyle name="Accent3 30" xfId="614"/>
    <cellStyle name="Accent3 31" xfId="628"/>
    <cellStyle name="Accent3 32" xfId="641"/>
    <cellStyle name="Accent3 33" xfId="660"/>
    <cellStyle name="Accent3 34" xfId="639"/>
    <cellStyle name="Accent3 35" xfId="662"/>
    <cellStyle name="Accent3 36" xfId="636"/>
    <cellStyle name="Accent3 37" xfId="664"/>
    <cellStyle name="Accent3 38" xfId="667"/>
    <cellStyle name="Accent3 39" xfId="682"/>
    <cellStyle name="Accent3 4" xfId="115"/>
    <cellStyle name="Accent3 4 2" xfId="116"/>
    <cellStyle name="Accent3 40" xfId="697"/>
    <cellStyle name="Accent3 41" xfId="680"/>
    <cellStyle name="Accent3 42" xfId="698"/>
    <cellStyle name="Accent3 43" xfId="678"/>
    <cellStyle name="Accent3 5" xfId="117"/>
    <cellStyle name="Accent3 6" xfId="118"/>
    <cellStyle name="Accent3 7" xfId="119"/>
    <cellStyle name="Accent3 8" xfId="120"/>
    <cellStyle name="Accent3 9" xfId="521"/>
    <cellStyle name="Accent4 - 20%" xfId="121"/>
    <cellStyle name="Accent4 - 20% 2" xfId="122"/>
    <cellStyle name="Accent4 - 40%" xfId="123"/>
    <cellStyle name="Accent4 - 40% 2" xfId="124"/>
    <cellStyle name="Accent4 - 60%" xfId="125"/>
    <cellStyle name="Accent4 - 60% 2" xfId="126"/>
    <cellStyle name="Accent4 10" xfId="518"/>
    <cellStyle name="Accent4 11" xfId="520"/>
    <cellStyle name="Accent4 12" xfId="522"/>
    <cellStyle name="Accent4 13" xfId="497"/>
    <cellStyle name="Accent4 14" xfId="534"/>
    <cellStyle name="Accent4 15" xfId="525"/>
    <cellStyle name="Accent4 16" xfId="535"/>
    <cellStyle name="Accent4 17" xfId="531"/>
    <cellStyle name="Accent4 18" xfId="544"/>
    <cellStyle name="Accent4 19" xfId="540"/>
    <cellStyle name="Accent4 2" xfId="127"/>
    <cellStyle name="Accent4 2 2" xfId="128"/>
    <cellStyle name="Accent4 20" xfId="573"/>
    <cellStyle name="Accent4 21" xfId="595"/>
    <cellStyle name="Accent4 22" xfId="572"/>
    <cellStyle name="Accent4 23" xfId="597"/>
    <cellStyle name="Accent4 24" xfId="569"/>
    <cellStyle name="Accent4 25" xfId="600"/>
    <cellStyle name="Accent4 26" xfId="566"/>
    <cellStyle name="Accent4 27" xfId="603"/>
    <cellStyle name="Accent4 28" xfId="578"/>
    <cellStyle name="Accent4 29" xfId="624"/>
    <cellStyle name="Accent4 3" xfId="129"/>
    <cellStyle name="Accent4 3 2" xfId="130"/>
    <cellStyle name="Accent4 30" xfId="571"/>
    <cellStyle name="Accent4 31" xfId="625"/>
    <cellStyle name="Accent4 32" xfId="643"/>
    <cellStyle name="Accent4 33" xfId="658"/>
    <cellStyle name="Accent4 34" xfId="642"/>
    <cellStyle name="Accent4 35" xfId="659"/>
    <cellStyle name="Accent4 36" xfId="640"/>
    <cellStyle name="Accent4 37" xfId="661"/>
    <cellStyle name="Accent4 38" xfId="637"/>
    <cellStyle name="Accent4 39" xfId="684"/>
    <cellStyle name="Accent4 4" xfId="131"/>
    <cellStyle name="Accent4 4 2" xfId="132"/>
    <cellStyle name="Accent4 40" xfId="695"/>
    <cellStyle name="Accent4 41" xfId="683"/>
    <cellStyle name="Accent4 42" xfId="696"/>
    <cellStyle name="Accent4 43" xfId="681"/>
    <cellStyle name="Accent4 5" xfId="133"/>
    <cellStyle name="Accent4 6" xfId="134"/>
    <cellStyle name="Accent4 7" xfId="135"/>
    <cellStyle name="Accent4 8" xfId="136"/>
    <cellStyle name="Accent4 9" xfId="498"/>
    <cellStyle name="Accent5 - 20%" xfId="137"/>
    <cellStyle name="Accent5 - 20% 2" xfId="138"/>
    <cellStyle name="Accent5 - 40%" xfId="139"/>
    <cellStyle name="Accent5 - 60%" xfId="140"/>
    <cellStyle name="Accent5 - 60% 2" xfId="141"/>
    <cellStyle name="Accent5 10" xfId="516"/>
    <cellStyle name="Accent5 11" xfId="501"/>
    <cellStyle name="Accent5 12" xfId="517"/>
    <cellStyle name="Accent5 13" xfId="504"/>
    <cellStyle name="Accent5 14" xfId="519"/>
    <cellStyle name="Accent5 15" xfId="503"/>
    <cellStyle name="Accent5 16" xfId="523"/>
    <cellStyle name="Accent5 17" xfId="500"/>
    <cellStyle name="Accent5 18" xfId="527"/>
    <cellStyle name="Accent5 19" xfId="499"/>
    <cellStyle name="Accent5 2" xfId="142"/>
    <cellStyle name="Accent5 2 2" xfId="143"/>
    <cellStyle name="Accent5 20" xfId="577"/>
    <cellStyle name="Accent5 21" xfId="591"/>
    <cellStyle name="Accent5 22" xfId="576"/>
    <cellStyle name="Accent5 23" xfId="592"/>
    <cellStyle name="Accent5 24" xfId="575"/>
    <cellStyle name="Accent5 25" xfId="593"/>
    <cellStyle name="Accent5 26" xfId="574"/>
    <cellStyle name="Accent5 27" xfId="594"/>
    <cellStyle name="Accent5 28" xfId="584"/>
    <cellStyle name="Accent5 29" xfId="610"/>
    <cellStyle name="Accent5 3" xfId="144"/>
    <cellStyle name="Accent5 3 2" xfId="145"/>
    <cellStyle name="Accent5 30" xfId="583"/>
    <cellStyle name="Accent5 31" xfId="618"/>
    <cellStyle name="Accent5 32" xfId="647"/>
    <cellStyle name="Accent5 33" xfId="655"/>
    <cellStyle name="Accent5 34" xfId="646"/>
    <cellStyle name="Accent5 35" xfId="656"/>
    <cellStyle name="Accent5 36" xfId="645"/>
    <cellStyle name="Accent5 37" xfId="657"/>
    <cellStyle name="Accent5 38" xfId="644"/>
    <cellStyle name="Accent5 39" xfId="687"/>
    <cellStyle name="Accent5 4" xfId="146"/>
    <cellStyle name="Accent5 4 2" xfId="147"/>
    <cellStyle name="Accent5 40" xfId="693"/>
    <cellStyle name="Accent5 41" xfId="686"/>
    <cellStyle name="Accent5 42" xfId="694"/>
    <cellStyle name="Accent5 43" xfId="685"/>
    <cellStyle name="Accent5 5" xfId="148"/>
    <cellStyle name="Accent5 6" xfId="149"/>
    <cellStyle name="Accent5 7" xfId="150"/>
    <cellStyle name="Accent5 8" xfId="151"/>
    <cellStyle name="Accent5 9" xfId="502"/>
    <cellStyle name="Accent6 - 20%" xfId="152"/>
    <cellStyle name="Accent6 - 40%" xfId="153"/>
    <cellStyle name="Accent6 - 40% 2" xfId="154"/>
    <cellStyle name="Accent6 - 60%" xfId="155"/>
    <cellStyle name="Accent6 - 60% 2" xfId="156"/>
    <cellStyle name="Accent6 10" xfId="513"/>
    <cellStyle name="Accent6 11" xfId="506"/>
    <cellStyle name="Accent6 12" xfId="512"/>
    <cellStyle name="Accent6 13" xfId="507"/>
    <cellStyle name="Accent6 14" xfId="515"/>
    <cellStyle name="Accent6 15" xfId="508"/>
    <cellStyle name="Accent6 16" xfId="514"/>
    <cellStyle name="Accent6 17" xfId="509"/>
    <cellStyle name="Accent6 18" xfId="511"/>
    <cellStyle name="Accent6 19" xfId="510"/>
    <cellStyle name="Accent6 2" xfId="157"/>
    <cellStyle name="Accent6 2 2" xfId="158"/>
    <cellStyle name="Accent6 20" xfId="579"/>
    <cellStyle name="Accent6 21" xfId="590"/>
    <cellStyle name="Accent6 22" xfId="580"/>
    <cellStyle name="Accent6 23" xfId="589"/>
    <cellStyle name="Accent6 24" xfId="581"/>
    <cellStyle name="Accent6 25" xfId="588"/>
    <cellStyle name="Accent6 26" xfId="582"/>
    <cellStyle name="Accent6 27" xfId="587"/>
    <cellStyle name="Accent6 28" xfId="585"/>
    <cellStyle name="Accent6 29" xfId="598"/>
    <cellStyle name="Accent6 3" xfId="159"/>
    <cellStyle name="Accent6 3 2" xfId="160"/>
    <cellStyle name="Accent6 30" xfId="586"/>
    <cellStyle name="Accent6 31" xfId="596"/>
    <cellStyle name="Accent6 32" xfId="648"/>
    <cellStyle name="Accent6 33" xfId="654"/>
    <cellStyle name="Accent6 34" xfId="649"/>
    <cellStyle name="Accent6 35" xfId="653"/>
    <cellStyle name="Accent6 36" xfId="650"/>
    <cellStyle name="Accent6 37" xfId="652"/>
    <cellStyle name="Accent6 38" xfId="651"/>
    <cellStyle name="Accent6 39" xfId="688"/>
    <cellStyle name="Accent6 4" xfId="161"/>
    <cellStyle name="Accent6 4 2" xfId="162"/>
    <cellStyle name="Accent6 40" xfId="692"/>
    <cellStyle name="Accent6 41" xfId="689"/>
    <cellStyle name="Accent6 42" xfId="691"/>
    <cellStyle name="Accent6 43" xfId="690"/>
    <cellStyle name="Accent6 5" xfId="163"/>
    <cellStyle name="Accent6 6" xfId="164"/>
    <cellStyle name="Accent6 7" xfId="165"/>
    <cellStyle name="Accent6 8" xfId="166"/>
    <cellStyle name="Accent6 9" xfId="505"/>
    <cellStyle name="Bad 2" xfId="167"/>
    <cellStyle name="Bad 2 2" xfId="168"/>
    <cellStyle name="Bad 3" xfId="169"/>
    <cellStyle name="Calculation 2" xfId="170"/>
    <cellStyle name="Calculation 2 2" xfId="171"/>
    <cellStyle name="Calculation 3" xfId="172"/>
    <cellStyle name="Check Cell 2" xfId="173"/>
    <cellStyle name="Check Cell 2 2" xfId="174"/>
    <cellStyle name="Check Cell 3" xfId="175"/>
    <cellStyle name="Comma 2" xfId="176"/>
    <cellStyle name="Comma 2 2" xfId="177"/>
    <cellStyle name="Currency 2" xfId="178"/>
    <cellStyle name="Emphasis 1" xfId="179"/>
    <cellStyle name="Emphasis 1 2" xfId="180"/>
    <cellStyle name="Emphasis 2" xfId="181"/>
    <cellStyle name="Emphasis 2 2" xfId="182"/>
    <cellStyle name="Emphasis 3" xfId="183"/>
    <cellStyle name="Excel Built-in Normal" xfId="709"/>
    <cellStyle name="Explanatory Text 2" xfId="184"/>
    <cellStyle name="Explanatory Text 3" xfId="185"/>
    <cellStyle name="Explanatory Text 4" xfId="186"/>
    <cellStyle name="Good 2" xfId="187"/>
    <cellStyle name="Good 2 2" xfId="188"/>
    <cellStyle name="Good 3" xfId="189"/>
    <cellStyle name="Heading 1 2" xfId="190"/>
    <cellStyle name="Heading 2 2" xfId="191"/>
    <cellStyle name="Heading 2 2 2" xfId="192"/>
    <cellStyle name="Heading 2 3" xfId="193"/>
    <cellStyle name="Heading 3 2" xfId="194"/>
    <cellStyle name="Heading 3 2 2" xfId="195"/>
    <cellStyle name="Heading 3 3" xfId="196"/>
    <cellStyle name="Heading 4 2" xfId="197"/>
    <cellStyle name="Hyperlink 2" xfId="198"/>
    <cellStyle name="Hyperlink 2 2" xfId="199"/>
    <cellStyle name="Hyperlink 3" xfId="200"/>
    <cellStyle name="Hyperlink 4" xfId="201"/>
    <cellStyle name="Input 2" xfId="202"/>
    <cellStyle name="Input 2 2" xfId="203"/>
    <cellStyle name="Input 3" xfId="204"/>
    <cellStyle name="Linked Cell 2" xfId="205"/>
    <cellStyle name="Linked Cell 2 2" xfId="206"/>
    <cellStyle name="Linked Cell 3" xfId="207"/>
    <cellStyle name="Neutral 2" xfId="208"/>
    <cellStyle name="Neutral 2 2" xfId="209"/>
    <cellStyle name="Neutral 3" xfId="210"/>
    <cellStyle name="Normal" xfId="0" builtinId="0"/>
    <cellStyle name="Normal 10" xfId="211"/>
    <cellStyle name="Normal 10 2" xfId="212"/>
    <cellStyle name="Normal 10 2 2" xfId="213"/>
    <cellStyle name="Normal 10 3" xfId="214"/>
    <cellStyle name="Normal 11" xfId="215"/>
    <cellStyle name="Normal 11 2" xfId="216"/>
    <cellStyle name="Normal 11 2 2" xfId="217"/>
    <cellStyle name="Normal 11 3" xfId="218"/>
    <cellStyle name="Normal 12" xfId="219"/>
    <cellStyle name="Normal 12 2" xfId="220"/>
    <cellStyle name="Normal 12 2 2" xfId="221"/>
    <cellStyle name="Normal 12 3" xfId="222"/>
    <cellStyle name="Normal 13" xfId="223"/>
    <cellStyle name="Normal 13 2" xfId="224"/>
    <cellStyle name="Normal 13 2 2" xfId="225"/>
    <cellStyle name="Normal 13 3" xfId="226"/>
    <cellStyle name="Normal 14" xfId="227"/>
    <cellStyle name="Normal 14 2" xfId="228"/>
    <cellStyle name="Normal 14 2 2" xfId="229"/>
    <cellStyle name="Normal 14 3" xfId="230"/>
    <cellStyle name="Normal 15" xfId="231"/>
    <cellStyle name="Normal 15 2" xfId="232"/>
    <cellStyle name="Normal 15 2 2" xfId="233"/>
    <cellStyle name="Normal 15 3" xfId="234"/>
    <cellStyle name="Normal 16" xfId="235"/>
    <cellStyle name="Normal 16 2" xfId="236"/>
    <cellStyle name="Normal 16 2 2" xfId="237"/>
    <cellStyle name="Normal 16 3" xfId="238"/>
    <cellStyle name="Normal 17" xfId="239"/>
    <cellStyle name="Normal 18" xfId="240"/>
    <cellStyle name="Normal 18 2" xfId="241"/>
    <cellStyle name="Normal 19" xfId="242"/>
    <cellStyle name="Normal 2" xfId="243"/>
    <cellStyle name="Normal 2 2" xfId="244"/>
    <cellStyle name="Normal 2 2 2" xfId="245"/>
    <cellStyle name="Normal 2 3" xfId="246"/>
    <cellStyle name="Normal 20" xfId="247"/>
    <cellStyle name="Normal 20 2" xfId="248"/>
    <cellStyle name="Normal 20 2 2" xfId="249"/>
    <cellStyle name="Normal 20 3" xfId="250"/>
    <cellStyle name="Normal 21" xfId="251"/>
    <cellStyle name="Normal 21 2" xfId="252"/>
    <cellStyle name="Normal 21 2 2" xfId="253"/>
    <cellStyle name="Normal 21 3" xfId="254"/>
    <cellStyle name="Normal 22" xfId="255"/>
    <cellStyle name="Normal 23" xfId="256"/>
    <cellStyle name="Normal 24" xfId="257"/>
    <cellStyle name="Normal 25" xfId="258"/>
    <cellStyle name="Normal 26" xfId="259"/>
    <cellStyle name="Normal 27" xfId="707"/>
    <cellStyle name="Normal 29 2" xfId="260"/>
    <cellStyle name="Normal 3" xfId="261"/>
    <cellStyle name="Normal 3 2" xfId="262"/>
    <cellStyle name="Normal 4" xfId="263"/>
    <cellStyle name="Normal 4 2" xfId="264"/>
    <cellStyle name="Normal 4 3" xfId="708"/>
    <cellStyle name="Normal 5" xfId="265"/>
    <cellStyle name="Normal 5 2" xfId="266"/>
    <cellStyle name="Normal 5 2 2" xfId="267"/>
    <cellStyle name="Normal 5 3" xfId="268"/>
    <cellStyle name="Normal 5 4" xfId="496"/>
    <cellStyle name="Normal 6" xfId="269"/>
    <cellStyle name="Normal 6 2" xfId="270"/>
    <cellStyle name="Normal 7" xfId="271"/>
    <cellStyle name="Normal 8" xfId="272"/>
    <cellStyle name="Normal 8 2" xfId="273"/>
    <cellStyle name="Normal 8 2 2" xfId="274"/>
    <cellStyle name="Normal 8 3" xfId="275"/>
    <cellStyle name="Normal 9" xfId="276"/>
    <cellStyle name="Normal 9 2" xfId="277"/>
    <cellStyle name="Normal 9 2 2" xfId="278"/>
    <cellStyle name="Normal 9 3" xfId="279"/>
    <cellStyle name="Normal_2.17_Valsts_budzeta_izpilde" xfId="710"/>
    <cellStyle name="Normal_For Print" xfId="712"/>
    <cellStyle name="Normal_Izdrukai" xfId="713"/>
    <cellStyle name="Normal_Soc-m" xfId="711"/>
    <cellStyle name="Note 2" xfId="280"/>
    <cellStyle name="Note 2 2" xfId="281"/>
    <cellStyle name="Note 3" xfId="282"/>
    <cellStyle name="Output 2" xfId="283"/>
    <cellStyle name="Output 2 2" xfId="284"/>
    <cellStyle name="Output 3" xfId="285"/>
    <cellStyle name="Parastais_FMLikp01_p05_221205_pap_afp_makp" xfId="286"/>
    <cellStyle name="Percent 2" xfId="287"/>
    <cellStyle name="Percent 3" xfId="288"/>
    <cellStyle name="SAPBEXaggData" xfId="289"/>
    <cellStyle name="SAPBEXaggData 2" xfId="290"/>
    <cellStyle name="SAPBEXaggData 2 2" xfId="291"/>
    <cellStyle name="SAPBEXaggData 3" xfId="292"/>
    <cellStyle name="SAPBEXaggData 4" xfId="293"/>
    <cellStyle name="SAPBEXaggData 5" xfId="294"/>
    <cellStyle name="SAPBEXaggDataEmph" xfId="295"/>
    <cellStyle name="SAPBEXaggDataEmph 2" xfId="296"/>
    <cellStyle name="SAPBEXaggDataEmph 2 2" xfId="297"/>
    <cellStyle name="SAPBEXaggDataEmph 3" xfId="298"/>
    <cellStyle name="SAPBEXaggDataEmph 4" xfId="299"/>
    <cellStyle name="SAPBEXaggItem" xfId="300"/>
    <cellStyle name="SAPBEXaggItem 2" xfId="301"/>
    <cellStyle name="SAPBEXaggItem 2 2" xfId="302"/>
    <cellStyle name="SAPBEXaggItem 3" xfId="303"/>
    <cellStyle name="SAPBEXaggItem 4" xfId="304"/>
    <cellStyle name="SAPBEXaggItem 5" xfId="305"/>
    <cellStyle name="SAPBEXaggItemX" xfId="306"/>
    <cellStyle name="SAPBEXaggItemX 2" xfId="307"/>
    <cellStyle name="SAPBEXaggItemX 2 2" xfId="308"/>
    <cellStyle name="SAPBEXaggItemX 3" xfId="309"/>
    <cellStyle name="SAPBEXchaText" xfId="310"/>
    <cellStyle name="SAPBEXchaText 2" xfId="311"/>
    <cellStyle name="SAPBEXchaText 2 2" xfId="312"/>
    <cellStyle name="SAPBEXchaText 3" xfId="313"/>
    <cellStyle name="SAPBEXchaText 4" xfId="314"/>
    <cellStyle name="SAPBEXchaText 5" xfId="315"/>
    <cellStyle name="SAPBEXexcBad7" xfId="316"/>
    <cellStyle name="SAPBEXexcBad7 2" xfId="317"/>
    <cellStyle name="SAPBEXexcBad7 2 2" xfId="318"/>
    <cellStyle name="SAPBEXexcBad7 3" xfId="319"/>
    <cellStyle name="SAPBEXexcBad7 4" xfId="320"/>
    <cellStyle name="SAPBEXexcBad8" xfId="321"/>
    <cellStyle name="SAPBEXexcBad8 2" xfId="322"/>
    <cellStyle name="SAPBEXexcBad8 2 2" xfId="323"/>
    <cellStyle name="SAPBEXexcBad8 3" xfId="324"/>
    <cellStyle name="SAPBEXexcBad8 4" xfId="325"/>
    <cellStyle name="SAPBEXexcBad9" xfId="326"/>
    <cellStyle name="SAPBEXexcBad9 2" xfId="327"/>
    <cellStyle name="SAPBEXexcBad9 2 2" xfId="328"/>
    <cellStyle name="SAPBEXexcBad9 3" xfId="329"/>
    <cellStyle name="SAPBEXexcBad9 4" xfId="330"/>
    <cellStyle name="SAPBEXexcCritical4" xfId="331"/>
    <cellStyle name="SAPBEXexcCritical4 2" xfId="332"/>
    <cellStyle name="SAPBEXexcCritical4 2 2" xfId="333"/>
    <cellStyle name="SAPBEXexcCritical4 3" xfId="334"/>
    <cellStyle name="SAPBEXexcCritical4 4" xfId="335"/>
    <cellStyle name="SAPBEXexcCritical5" xfId="336"/>
    <cellStyle name="SAPBEXexcCritical5 2" xfId="337"/>
    <cellStyle name="SAPBEXexcCritical5 2 2" xfId="338"/>
    <cellStyle name="SAPBEXexcCritical5 3" xfId="339"/>
    <cellStyle name="SAPBEXexcCritical5 4" xfId="340"/>
    <cellStyle name="SAPBEXexcCritical6" xfId="341"/>
    <cellStyle name="SAPBEXexcCritical6 2" xfId="342"/>
    <cellStyle name="SAPBEXexcCritical6 2 2" xfId="343"/>
    <cellStyle name="SAPBEXexcCritical6 3" xfId="344"/>
    <cellStyle name="SAPBEXexcCritical6 4" xfId="345"/>
    <cellStyle name="SAPBEXexcGood1" xfId="346"/>
    <cellStyle name="SAPBEXexcGood1 2" xfId="347"/>
    <cellStyle name="SAPBEXexcGood1 2 2" xfId="348"/>
    <cellStyle name="SAPBEXexcGood1 3" xfId="349"/>
    <cellStyle name="SAPBEXexcGood1 4" xfId="350"/>
    <cellStyle name="SAPBEXexcGood2" xfId="351"/>
    <cellStyle name="SAPBEXexcGood2 2" xfId="352"/>
    <cellStyle name="SAPBEXexcGood2 2 2" xfId="353"/>
    <cellStyle name="SAPBEXexcGood2 3" xfId="354"/>
    <cellStyle name="SAPBEXexcGood2 4" xfId="355"/>
    <cellStyle name="SAPBEXexcGood3" xfId="356"/>
    <cellStyle name="SAPBEXexcGood3 2" xfId="357"/>
    <cellStyle name="SAPBEXexcGood3 2 2" xfId="358"/>
    <cellStyle name="SAPBEXexcGood3 3" xfId="359"/>
    <cellStyle name="SAPBEXexcGood3 4" xfId="360"/>
    <cellStyle name="SAPBEXfilterDrill" xfId="361"/>
    <cellStyle name="SAPBEXfilterDrill 2" xfId="362"/>
    <cellStyle name="SAPBEXfilterDrill 2 2" xfId="363"/>
    <cellStyle name="SAPBEXfilterDrill 3" xfId="364"/>
    <cellStyle name="SAPBEXfilterDrill 4" xfId="365"/>
    <cellStyle name="SAPBEXfilterItem" xfId="366"/>
    <cellStyle name="SAPBEXfilterItem 2" xfId="367"/>
    <cellStyle name="SAPBEXfilterItem 2 2" xfId="368"/>
    <cellStyle name="SAPBEXfilterItem 3" xfId="369"/>
    <cellStyle name="SAPBEXfilterItem 4" xfId="370"/>
    <cellStyle name="SAPBEXfilterText" xfId="371"/>
    <cellStyle name="SAPBEXfilterText 2" xfId="372"/>
    <cellStyle name="SAPBEXfilterText 2 2" xfId="373"/>
    <cellStyle name="SAPBEXfilterText 2 3" xfId="374"/>
    <cellStyle name="SAPBEXfilterText 3" xfId="375"/>
    <cellStyle name="SAPBEXfilterText 4" xfId="376"/>
    <cellStyle name="SAPBEXformats" xfId="377"/>
    <cellStyle name="SAPBEXformats 2" xfId="378"/>
    <cellStyle name="SAPBEXformats 2 2" xfId="379"/>
    <cellStyle name="SAPBEXformats 3" xfId="380"/>
    <cellStyle name="SAPBEXformats 4" xfId="381"/>
    <cellStyle name="SAPBEXheaderItem" xfId="382"/>
    <cellStyle name="SAPBEXheaderItem 2" xfId="383"/>
    <cellStyle name="SAPBEXheaderItem 2 2" xfId="384"/>
    <cellStyle name="SAPBEXheaderItem 2 3" xfId="385"/>
    <cellStyle name="SAPBEXheaderItem 3" xfId="386"/>
    <cellStyle name="SAPBEXheaderItem 4" xfId="387"/>
    <cellStyle name="SAPBEXheaderText" xfId="388"/>
    <cellStyle name="SAPBEXheaderText 2" xfId="389"/>
    <cellStyle name="SAPBEXheaderText 2 2" xfId="390"/>
    <cellStyle name="SAPBEXheaderText 2 3" xfId="391"/>
    <cellStyle name="SAPBEXheaderText 3" xfId="392"/>
    <cellStyle name="SAPBEXheaderText 4" xfId="393"/>
    <cellStyle name="SAPBEXHLevel0" xfId="394"/>
    <cellStyle name="SAPBEXHLevel0 2" xfId="395"/>
    <cellStyle name="SAPBEXHLevel0 2 2" xfId="396"/>
    <cellStyle name="SAPBEXHLevel0 3" xfId="397"/>
    <cellStyle name="SAPBEXHLevel0 4" xfId="398"/>
    <cellStyle name="SAPBEXHLevel0X" xfId="399"/>
    <cellStyle name="SAPBEXHLevel0X 2" xfId="400"/>
    <cellStyle name="SAPBEXHLevel0X 2 2" xfId="401"/>
    <cellStyle name="SAPBEXHLevel0X 2 3" xfId="402"/>
    <cellStyle name="SAPBEXHLevel0X 3" xfId="403"/>
    <cellStyle name="SAPBEXHLevel1" xfId="404"/>
    <cellStyle name="SAPBEXHLevel1 2" xfId="405"/>
    <cellStyle name="SAPBEXHLevel1 2 2" xfId="406"/>
    <cellStyle name="SAPBEXHLevel1 3" xfId="407"/>
    <cellStyle name="SAPBEXHLevel1 4" xfId="408"/>
    <cellStyle name="SAPBEXHLevel1X" xfId="409"/>
    <cellStyle name="SAPBEXHLevel1X 2" xfId="410"/>
    <cellStyle name="SAPBEXHLevel1X 2 2" xfId="411"/>
    <cellStyle name="SAPBEXHLevel1X 2 3" xfId="412"/>
    <cellStyle name="SAPBEXHLevel1X 3" xfId="413"/>
    <cellStyle name="SAPBEXHLevel2" xfId="414"/>
    <cellStyle name="SAPBEXHLevel2 2" xfId="415"/>
    <cellStyle name="SAPBEXHLevel2 2 2" xfId="416"/>
    <cellStyle name="SAPBEXHLevel2 3" xfId="417"/>
    <cellStyle name="SAPBEXHLevel2 4" xfId="418"/>
    <cellStyle name="SAPBEXHLevel2X" xfId="419"/>
    <cellStyle name="SAPBEXHLevel2X 2" xfId="420"/>
    <cellStyle name="SAPBEXHLevel2X 2 2" xfId="421"/>
    <cellStyle name="SAPBEXHLevel2X 2 3" xfId="422"/>
    <cellStyle name="SAPBEXHLevel2X 3" xfId="423"/>
    <cellStyle name="SAPBEXHLevel3" xfId="424"/>
    <cellStyle name="SAPBEXHLevel3 2" xfId="425"/>
    <cellStyle name="SAPBEXHLevel3 2 2" xfId="426"/>
    <cellStyle name="SAPBEXHLevel3 3" xfId="427"/>
    <cellStyle name="SAPBEXHLevel3 4" xfId="428"/>
    <cellStyle name="SAPBEXHLevel3X" xfId="429"/>
    <cellStyle name="SAPBEXHLevel3X 2" xfId="430"/>
    <cellStyle name="SAPBEXHLevel3X 2 2" xfId="431"/>
    <cellStyle name="SAPBEXHLevel3X 2 3" xfId="432"/>
    <cellStyle name="SAPBEXHLevel3X 3" xfId="433"/>
    <cellStyle name="SAPBEXinputData" xfId="434"/>
    <cellStyle name="SAPBEXinputData 2" xfId="435"/>
    <cellStyle name="SAPBEXinputData 2 2" xfId="436"/>
    <cellStyle name="SAPBEXinputData 2 3" xfId="437"/>
    <cellStyle name="SAPBEXinputData 3" xfId="438"/>
    <cellStyle name="SAPBEXItemHeader" xfId="439"/>
    <cellStyle name="SAPBEXresData" xfId="440"/>
    <cellStyle name="SAPBEXresData 2" xfId="441"/>
    <cellStyle name="SAPBEXresData 2 2" xfId="442"/>
    <cellStyle name="SAPBEXresData 3" xfId="443"/>
    <cellStyle name="SAPBEXresDataEmph" xfId="444"/>
    <cellStyle name="SAPBEXresDataEmph 2" xfId="445"/>
    <cellStyle name="SAPBEXresDataEmph 2 2" xfId="446"/>
    <cellStyle name="SAPBEXresDataEmph 3" xfId="447"/>
    <cellStyle name="SAPBEXresDataEmph 4" xfId="448"/>
    <cellStyle name="SAPBEXresItem" xfId="449"/>
    <cellStyle name="SAPBEXresItem 2" xfId="450"/>
    <cellStyle name="SAPBEXresItem 2 2" xfId="451"/>
    <cellStyle name="SAPBEXresItem 3" xfId="452"/>
    <cellStyle name="SAPBEXresItemX" xfId="453"/>
    <cellStyle name="SAPBEXresItemX 2" xfId="454"/>
    <cellStyle name="SAPBEXresItemX 2 2" xfId="455"/>
    <cellStyle name="SAPBEXresItemX 3" xfId="456"/>
    <cellStyle name="SAPBEXstdData" xfId="457"/>
    <cellStyle name="SAPBEXstdData 2" xfId="458"/>
    <cellStyle name="SAPBEXstdData 2 2" xfId="459"/>
    <cellStyle name="SAPBEXstdData 3" xfId="460"/>
    <cellStyle name="SAPBEXstdDataEmph" xfId="461"/>
    <cellStyle name="SAPBEXstdDataEmph 2" xfId="462"/>
    <cellStyle name="SAPBEXstdDataEmph 2 2" xfId="463"/>
    <cellStyle name="SAPBEXstdDataEmph 3" xfId="464"/>
    <cellStyle name="SAPBEXstdDataEmph 4" xfId="465"/>
    <cellStyle name="SAPBEXstdItem" xfId="466"/>
    <cellStyle name="SAPBEXstdItem 2" xfId="467"/>
    <cellStyle name="SAPBEXstdItem 2 2" xfId="468"/>
    <cellStyle name="SAPBEXstdItem 3" xfId="469"/>
    <cellStyle name="SAPBEXstdItemX" xfId="470"/>
    <cellStyle name="SAPBEXstdItemX 2" xfId="471"/>
    <cellStyle name="SAPBEXstdItemX 2 2" xfId="472"/>
    <cellStyle name="SAPBEXstdItemX 3" xfId="473"/>
    <cellStyle name="SAPBEXtitle" xfId="474"/>
    <cellStyle name="SAPBEXtitle 2" xfId="475"/>
    <cellStyle name="SAPBEXtitle 2 2" xfId="476"/>
    <cellStyle name="SAPBEXtitle 2 3" xfId="477"/>
    <cellStyle name="SAPBEXtitle 3" xfId="478"/>
    <cellStyle name="SAPBEXtitle 4" xfId="479"/>
    <cellStyle name="SAPBEXunassignedItem" xfId="480"/>
    <cellStyle name="SAPBEXundefined" xfId="481"/>
    <cellStyle name="SAPBEXundefined 2" xfId="482"/>
    <cellStyle name="SAPBEXundefined 2 2" xfId="483"/>
    <cellStyle name="SAPBEXundefined 3" xfId="484"/>
    <cellStyle name="SAPBEXundefined 4" xfId="485"/>
    <cellStyle name="Sheet Title" xfId="486"/>
    <cellStyle name="Style 1" xfId="487"/>
    <cellStyle name="Title 2" xfId="488"/>
    <cellStyle name="Title 3" xfId="489"/>
    <cellStyle name="Title 4" xfId="490"/>
    <cellStyle name="Total 2" xfId="491"/>
    <cellStyle name="V?st." xfId="492"/>
    <cellStyle name="Warning Text 2" xfId="493"/>
    <cellStyle name="Warning Text 2 2" xfId="494"/>
    <cellStyle name="Warning Text 3" xfId="4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3_Menesa%20parskati\3.tab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varis"/>
      <sheetName val="Februaris"/>
      <sheetName val="Marts"/>
      <sheetName val="Aprilis"/>
      <sheetName val="Maijs"/>
      <sheetName val="Sheet1"/>
      <sheetName val="PL"/>
    </sheetNames>
    <sheetDataSet>
      <sheetData sheetId="0"/>
      <sheetData sheetId="1"/>
      <sheetData sheetId="2"/>
      <sheetData sheetId="3">
        <row r="8">
          <cell r="D8">
            <v>2940675255</v>
          </cell>
        </row>
        <row r="9">
          <cell r="D9">
            <v>9705311106</v>
          </cell>
        </row>
        <row r="10">
          <cell r="D10">
            <v>50050146</v>
          </cell>
        </row>
        <row r="11">
          <cell r="D11">
            <v>53657346</v>
          </cell>
        </row>
        <row r="12">
          <cell r="D12">
            <v>1148873</v>
          </cell>
        </row>
        <row r="13">
          <cell r="D13">
            <v>1559</v>
          </cell>
        </row>
        <row r="14">
          <cell r="D14">
            <v>1559</v>
          </cell>
        </row>
        <row r="15">
          <cell r="D15">
            <v>241916</v>
          </cell>
        </row>
        <row r="16">
          <cell r="D16">
            <v>241916</v>
          </cell>
        </row>
        <row r="17">
          <cell r="D17">
            <v>47475</v>
          </cell>
        </row>
        <row r="18">
          <cell r="D18">
            <v>23792</v>
          </cell>
        </row>
        <row r="19">
          <cell r="D19">
            <v>170649</v>
          </cell>
        </row>
        <row r="20">
          <cell r="D20">
            <v>905398</v>
          </cell>
        </row>
        <row r="21">
          <cell r="D21">
            <v>905398</v>
          </cell>
        </row>
        <row r="22">
          <cell r="D22">
            <v>82354</v>
          </cell>
        </row>
        <row r="23">
          <cell r="D23">
            <v>138498</v>
          </cell>
        </row>
        <row r="24">
          <cell r="D24">
            <v>628675</v>
          </cell>
        </row>
        <row r="25">
          <cell r="D25">
            <v>55871</v>
          </cell>
        </row>
        <row r="26">
          <cell r="D26">
            <v>9600454741</v>
          </cell>
        </row>
        <row r="27">
          <cell r="D27">
            <v>9588997171</v>
          </cell>
        </row>
        <row r="28">
          <cell r="D28">
            <v>11457570</v>
          </cell>
        </row>
        <row r="29">
          <cell r="D29">
            <v>3135178973</v>
          </cell>
        </row>
        <row r="30">
          <cell r="D30">
            <v>2925601222</v>
          </cell>
        </row>
        <row r="31">
          <cell r="D31">
            <v>724629777</v>
          </cell>
        </row>
        <row r="32">
          <cell r="D32">
            <v>426259280</v>
          </cell>
        </row>
        <row r="33">
          <cell r="D33">
            <v>308274100</v>
          </cell>
        </row>
        <row r="34">
          <cell r="D34">
            <v>117985180</v>
          </cell>
        </row>
        <row r="35">
          <cell r="D35">
            <v>298370497</v>
          </cell>
        </row>
        <row r="36">
          <cell r="D36">
            <v>8496233</v>
          </cell>
        </row>
        <row r="37">
          <cell r="D37">
            <v>230861896</v>
          </cell>
        </row>
        <row r="38">
          <cell r="D38">
            <v>55930655</v>
          </cell>
        </row>
        <row r="39">
          <cell r="D39">
            <v>5830</v>
          </cell>
        </row>
        <row r="40">
          <cell r="D40">
            <v>3075883</v>
          </cell>
        </row>
        <row r="41">
          <cell r="D41">
            <v>73277487</v>
          </cell>
        </row>
        <row r="42">
          <cell r="D42">
            <v>72760536</v>
          </cell>
        </row>
        <row r="43">
          <cell r="D43">
            <v>490163</v>
          </cell>
        </row>
        <row r="44">
          <cell r="D44">
            <v>26788</v>
          </cell>
        </row>
        <row r="45">
          <cell r="D45">
            <v>1461573166</v>
          </cell>
        </row>
        <row r="46">
          <cell r="D46">
            <v>1264002730</v>
          </cell>
        </row>
        <row r="47">
          <cell r="D47">
            <v>16775254</v>
          </cell>
        </row>
        <row r="48">
          <cell r="D48">
            <v>1221393900</v>
          </cell>
        </row>
        <row r="49">
          <cell r="D49">
            <v>25833576</v>
          </cell>
        </row>
        <row r="50">
          <cell r="D50">
            <v>197570436</v>
          </cell>
        </row>
        <row r="51">
          <cell r="D51">
            <v>197080682</v>
          </cell>
        </row>
        <row r="52">
          <cell r="D52">
            <v>33397726</v>
          </cell>
        </row>
        <row r="53">
          <cell r="D53">
            <v>100867</v>
          </cell>
        </row>
        <row r="54">
          <cell r="D54">
            <v>388887</v>
          </cell>
        </row>
        <row r="55">
          <cell r="D55">
            <v>135569254</v>
          </cell>
        </row>
        <row r="56">
          <cell r="D56">
            <v>119234558</v>
          </cell>
        </row>
        <row r="57">
          <cell r="D57">
            <v>16334696</v>
          </cell>
        </row>
        <row r="58">
          <cell r="D58">
            <v>530551538</v>
          </cell>
        </row>
        <row r="59">
          <cell r="D59">
            <v>89678274</v>
          </cell>
        </row>
        <row r="60">
          <cell r="D60">
            <v>89678274</v>
          </cell>
        </row>
        <row r="61">
          <cell r="D61">
            <v>40731709</v>
          </cell>
        </row>
        <row r="62">
          <cell r="D62">
            <v>7283465</v>
          </cell>
        </row>
        <row r="63">
          <cell r="D63">
            <v>33448244</v>
          </cell>
        </row>
        <row r="64">
          <cell r="D64">
            <v>400141555</v>
          </cell>
        </row>
        <row r="65">
          <cell r="D65">
            <v>300909247</v>
          </cell>
        </row>
        <row r="66">
          <cell r="D66">
            <v>99232308</v>
          </cell>
        </row>
        <row r="67">
          <cell r="D67">
            <v>209577751</v>
          </cell>
        </row>
        <row r="68">
          <cell r="D68">
            <v>163926824</v>
          </cell>
        </row>
        <row r="69">
          <cell r="D69">
            <v>12406876</v>
          </cell>
        </row>
        <row r="70">
          <cell r="D70">
            <v>151519948</v>
          </cell>
        </row>
        <row r="71">
          <cell r="D71">
            <v>45650927</v>
          </cell>
        </row>
        <row r="72">
          <cell r="D72">
            <v>7200</v>
          </cell>
        </row>
        <row r="73">
          <cell r="D73">
            <v>7200</v>
          </cell>
        </row>
        <row r="74">
          <cell r="D74">
            <v>37472715</v>
          </cell>
        </row>
        <row r="75">
          <cell r="D75">
            <v>36232135</v>
          </cell>
        </row>
        <row r="76">
          <cell r="D76">
            <v>1240580</v>
          </cell>
        </row>
        <row r="77">
          <cell r="D77">
            <v>8171012</v>
          </cell>
        </row>
        <row r="78">
          <cell r="D78">
            <v>7729165</v>
          </cell>
        </row>
        <row r="79">
          <cell r="D79">
            <v>441847</v>
          </cell>
        </row>
        <row r="80">
          <cell r="D80">
            <v>-194503718</v>
          </cell>
        </row>
        <row r="81">
          <cell r="D81">
            <v>194503718</v>
          </cell>
        </row>
        <row r="82">
          <cell r="D82">
            <v>-60219109</v>
          </cell>
        </row>
        <row r="83">
          <cell r="D83">
            <v>-7076529</v>
          </cell>
        </row>
        <row r="84">
          <cell r="D84">
            <v>-41906798</v>
          </cell>
        </row>
        <row r="85">
          <cell r="D85">
            <v>-11235782</v>
          </cell>
        </row>
        <row r="86">
          <cell r="D86">
            <v>11255281</v>
          </cell>
        </row>
        <row r="87">
          <cell r="D87">
            <v>252287434</v>
          </cell>
        </row>
        <row r="88">
          <cell r="D88">
            <v>-8819888</v>
          </cell>
        </row>
        <row r="89">
          <cell r="D89">
            <v>3135178973</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kase.gov.lv/parskati/kopbudzeta-izpildes-parskati/menesa-parskati"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ase.gov.lv/parskati/kopbudzeta-izpildes-parskati/menesa-parskati"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kase.gov.lv/parskati/kopbudzeta-izpildes-parskati/menesa-parskati"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3"/>
  <sheetViews>
    <sheetView tabSelected="1" zoomScaleNormal="100" workbookViewId="0">
      <selection activeCell="F9" sqref="F9"/>
    </sheetView>
  </sheetViews>
  <sheetFormatPr defaultColWidth="10.6640625" defaultRowHeight="13.2"/>
  <cols>
    <col min="1" max="1" width="9.44140625" style="1" customWidth="1"/>
    <col min="2" max="2" width="31.6640625" style="2" customWidth="1"/>
    <col min="3" max="3" width="54" style="1" customWidth="1"/>
    <col min="4" max="16384" width="10.6640625" style="1"/>
  </cols>
  <sheetData>
    <row r="1" spans="1:6" ht="13.8">
      <c r="A1" s="326" t="s">
        <v>14</v>
      </c>
      <c r="B1" s="327"/>
      <c r="C1" s="327"/>
      <c r="D1" s="327"/>
    </row>
    <row r="2" spans="1:6" ht="13.8">
      <c r="A2" s="328" t="s">
        <v>290</v>
      </c>
      <c r="B2" s="327"/>
      <c r="C2" s="327"/>
      <c r="D2" s="327"/>
    </row>
    <row r="3" spans="1:6" ht="15.6">
      <c r="A3" s="329"/>
      <c r="B3" s="327"/>
      <c r="C3" s="327"/>
      <c r="D3" s="327"/>
    </row>
    <row r="4" spans="1:6">
      <c r="C4" s="3"/>
    </row>
    <row r="6" spans="1:6" ht="42" customHeight="1">
      <c r="A6" s="9" t="s">
        <v>16</v>
      </c>
      <c r="B6" s="9" t="s">
        <v>17</v>
      </c>
      <c r="C6" s="9" t="s">
        <v>18</v>
      </c>
      <c r="D6" s="10" t="s">
        <v>2</v>
      </c>
    </row>
    <row r="7" spans="1:6" ht="90.6" customHeight="1">
      <c r="A7" s="11" t="s">
        <v>12</v>
      </c>
      <c r="B7" s="12" t="s">
        <v>19</v>
      </c>
      <c r="C7" s="12" t="s">
        <v>20</v>
      </c>
      <c r="D7" s="11">
        <v>2</v>
      </c>
      <c r="F7" s="3"/>
    </row>
    <row r="8" spans="1:6" ht="42" customHeight="1">
      <c r="A8" s="11" t="s">
        <v>3</v>
      </c>
      <c r="B8" s="13" t="s">
        <v>4</v>
      </c>
      <c r="C8" s="13" t="s">
        <v>29</v>
      </c>
      <c r="D8" s="11">
        <v>3</v>
      </c>
      <c r="F8" s="3"/>
    </row>
    <row r="9" spans="1:6" ht="54" customHeight="1">
      <c r="A9" s="11" t="s">
        <v>5</v>
      </c>
      <c r="B9" s="12" t="s">
        <v>7</v>
      </c>
      <c r="C9" s="12" t="s">
        <v>30</v>
      </c>
      <c r="D9" s="11">
        <v>5</v>
      </c>
      <c r="F9" s="3"/>
    </row>
    <row r="10" spans="1:6" ht="171" customHeight="1">
      <c r="A10" s="11" t="s">
        <v>6</v>
      </c>
      <c r="B10" s="12" t="s">
        <v>21</v>
      </c>
      <c r="C10" s="12" t="s">
        <v>22</v>
      </c>
      <c r="D10" s="11">
        <v>8</v>
      </c>
      <c r="F10" s="3"/>
    </row>
    <row r="11" spans="1:6" ht="121.8" customHeight="1">
      <c r="A11" s="11" t="s">
        <v>8</v>
      </c>
      <c r="B11" s="12" t="s">
        <v>0</v>
      </c>
      <c r="C11" s="12" t="s">
        <v>23</v>
      </c>
      <c r="D11" s="11">
        <v>11</v>
      </c>
      <c r="F11" s="3"/>
    </row>
    <row r="12" spans="1:6" ht="111" customHeight="1">
      <c r="A12" s="11" t="s">
        <v>9</v>
      </c>
      <c r="B12" s="12" t="s">
        <v>24</v>
      </c>
      <c r="C12" s="12" t="s">
        <v>25</v>
      </c>
      <c r="D12" s="11">
        <v>12</v>
      </c>
      <c r="F12" s="3"/>
    </row>
    <row r="13" spans="1:6" ht="28.5" customHeight="1">
      <c r="A13" s="14" t="s">
        <v>13</v>
      </c>
      <c r="B13" s="12" t="s">
        <v>1</v>
      </c>
      <c r="C13" s="12" t="s">
        <v>26</v>
      </c>
      <c r="D13" s="11">
        <v>13</v>
      </c>
      <c r="F13" s="3"/>
    </row>
    <row r="14" spans="1:6" ht="105" customHeight="1">
      <c r="A14" s="14" t="s">
        <v>10</v>
      </c>
      <c r="B14" s="12" t="s">
        <v>11</v>
      </c>
      <c r="C14" s="12" t="s">
        <v>31</v>
      </c>
      <c r="D14" s="11">
        <v>14</v>
      </c>
      <c r="F14" s="3"/>
    </row>
    <row r="15" spans="1:6" ht="133.80000000000001" customHeight="1">
      <c r="A15" s="14" t="s">
        <v>27</v>
      </c>
      <c r="B15" s="12" t="s">
        <v>15</v>
      </c>
      <c r="C15" s="12" t="s">
        <v>28</v>
      </c>
      <c r="D15" s="11">
        <v>29</v>
      </c>
      <c r="F15" s="3"/>
    </row>
    <row r="16" spans="1:6" ht="12" customHeight="1">
      <c r="A16" s="3"/>
      <c r="B16" s="4"/>
      <c r="C16" s="3"/>
      <c r="F16" s="3"/>
    </row>
    <row r="17" spans="1:6" ht="12" customHeight="1">
      <c r="A17" s="3"/>
      <c r="C17" s="3"/>
      <c r="F17" s="3"/>
    </row>
    <row r="18" spans="1:6">
      <c r="A18" s="3"/>
      <c r="C18" s="3"/>
      <c r="F18" s="3"/>
    </row>
    <row r="19" spans="1:6">
      <c r="F19" s="3"/>
    </row>
    <row r="20" spans="1:6">
      <c r="F20" s="25"/>
    </row>
    <row r="21" spans="1:6">
      <c r="F21" s="3"/>
    </row>
    <row r="22" spans="1:6">
      <c r="F22" s="3"/>
    </row>
    <row r="23" spans="1:6">
      <c r="F23" s="3"/>
    </row>
  </sheetData>
  <mergeCells count="3">
    <mergeCell ref="A1:D1"/>
    <mergeCell ref="A2:D2"/>
    <mergeCell ref="A3:D3"/>
  </mergeCells>
  <printOptions horizontalCentered="1"/>
  <pageMargins left="0.70866141732283472" right="0.70866141732283472" top="0.74803149606299213" bottom="0.74803149606299213" header="0.31496062992125984" footer="0.31496062992125984"/>
  <pageSetup paperSize="9" scale="75" fitToHeight="0" orientation="portrait" useFirstPageNumber="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07"/>
  <sheetViews>
    <sheetView zoomScaleNormal="100" workbookViewId="0">
      <selection activeCell="I11" sqref="I11"/>
    </sheetView>
  </sheetViews>
  <sheetFormatPr defaultColWidth="18" defaultRowHeight="13.2"/>
  <cols>
    <col min="1" max="1" width="58.33203125" style="21" customWidth="1"/>
    <col min="2" max="3" width="17.77734375" style="19" customWidth="1"/>
    <col min="4" max="4" width="13.33203125" style="20" customWidth="1"/>
    <col min="5" max="5" width="17.77734375" style="19" customWidth="1"/>
    <col min="6" max="16384" width="18" style="1"/>
  </cols>
  <sheetData>
    <row r="1" spans="1:5">
      <c r="A1" s="317"/>
      <c r="B1" s="317"/>
      <c r="C1" s="317"/>
      <c r="D1" s="317"/>
      <c r="E1" s="318" t="s">
        <v>32</v>
      </c>
    </row>
    <row r="2" spans="1:5" ht="15.6">
      <c r="A2" s="319"/>
      <c r="B2" s="319"/>
      <c r="C2" s="319"/>
      <c r="D2" s="319"/>
      <c r="E2" s="73" t="s">
        <v>505</v>
      </c>
    </row>
    <row r="3" spans="1:5" ht="15.6">
      <c r="A3" s="375" t="s">
        <v>15</v>
      </c>
      <c r="B3" s="376"/>
      <c r="C3" s="376"/>
      <c r="D3" s="376"/>
      <c r="E3" s="376"/>
    </row>
    <row r="4" spans="1:5" ht="15.6">
      <c r="A4" s="377" t="s">
        <v>455</v>
      </c>
      <c r="B4" s="377"/>
      <c r="C4" s="377"/>
      <c r="D4" s="377"/>
      <c r="E4" s="377"/>
    </row>
    <row r="5" spans="1:5">
      <c r="A5" s="74"/>
      <c r="B5" s="75"/>
      <c r="C5" s="76"/>
      <c r="D5" s="77"/>
      <c r="E5" s="78"/>
    </row>
    <row r="6" spans="1:5" ht="15.6">
      <c r="A6" s="79"/>
      <c r="B6" s="80"/>
      <c r="C6" s="80"/>
      <c r="D6" s="81"/>
      <c r="E6" s="82" t="s">
        <v>34</v>
      </c>
    </row>
    <row r="7" spans="1:5" ht="39.6">
      <c r="A7" s="83" t="s">
        <v>300</v>
      </c>
      <c r="B7" s="84" t="s">
        <v>37</v>
      </c>
      <c r="C7" s="84" t="s">
        <v>38</v>
      </c>
      <c r="D7" s="85" t="s">
        <v>506</v>
      </c>
      <c r="E7" s="84" t="s">
        <v>40</v>
      </c>
    </row>
    <row r="8" spans="1:5">
      <c r="A8" s="86">
        <v>1</v>
      </c>
      <c r="B8" s="86">
        <v>2</v>
      </c>
      <c r="C8" s="86">
        <v>3</v>
      </c>
      <c r="D8" s="86">
        <v>4</v>
      </c>
      <c r="E8" s="86">
        <v>5</v>
      </c>
    </row>
    <row r="9" spans="1:5" ht="13.8">
      <c r="A9" s="87" t="s">
        <v>456</v>
      </c>
      <c r="B9" s="88"/>
      <c r="C9" s="88"/>
      <c r="D9" s="89"/>
      <c r="E9" s="88"/>
    </row>
    <row r="10" spans="1:5">
      <c r="A10" s="90" t="s">
        <v>507</v>
      </c>
      <c r="B10" s="91">
        <v>8806074223</v>
      </c>
      <c r="C10" s="91">
        <v>3785833167</v>
      </c>
      <c r="D10" s="92">
        <v>43.038814229181597</v>
      </c>
      <c r="E10" s="91">
        <v>845157912</v>
      </c>
    </row>
    <row r="11" spans="1:5">
      <c r="A11" s="93" t="s">
        <v>508</v>
      </c>
      <c r="B11" s="94">
        <v>10934336606</v>
      </c>
      <c r="C11" s="94">
        <v>9937822044</v>
      </c>
      <c r="D11" s="95">
        <v>90.786190032057107</v>
      </c>
      <c r="E11" s="94">
        <v>232510938</v>
      </c>
    </row>
    <row r="12" spans="1:5" ht="26.4">
      <c r="A12" s="96" t="s">
        <v>509</v>
      </c>
      <c r="B12" s="91">
        <v>123170546</v>
      </c>
      <c r="C12" s="91">
        <v>67245035.709999993</v>
      </c>
      <c r="D12" s="92">
        <v>54.595061801544702</v>
      </c>
      <c r="E12" s="91">
        <v>17194890</v>
      </c>
    </row>
    <row r="13" spans="1:5">
      <c r="A13" s="96" t="s">
        <v>510</v>
      </c>
      <c r="B13" s="91">
        <v>120201667</v>
      </c>
      <c r="C13" s="91">
        <v>84142356.400000006</v>
      </c>
      <c r="D13" s="92">
        <v>70.000989586941401</v>
      </c>
      <c r="E13" s="91">
        <v>30485010.239999998</v>
      </c>
    </row>
    <row r="14" spans="1:5">
      <c r="A14" s="97" t="s">
        <v>511</v>
      </c>
      <c r="B14" s="91">
        <v>120201667</v>
      </c>
      <c r="C14" s="91">
        <v>84142356.400000006</v>
      </c>
      <c r="D14" s="92">
        <v>70.000989586941401</v>
      </c>
      <c r="E14" s="91">
        <v>30485010.239999998</v>
      </c>
    </row>
    <row r="15" spans="1:5">
      <c r="A15" s="96" t="s">
        <v>512</v>
      </c>
      <c r="B15" s="91">
        <v>2065655</v>
      </c>
      <c r="C15" s="91">
        <v>1573168.72</v>
      </c>
      <c r="D15" s="92">
        <v>76.158347836400594</v>
      </c>
      <c r="E15" s="91">
        <v>424296.11</v>
      </c>
    </row>
    <row r="16" spans="1:5">
      <c r="A16" s="97" t="s">
        <v>513</v>
      </c>
      <c r="B16" s="91">
        <v>15000</v>
      </c>
      <c r="C16" s="91">
        <v>1558.71</v>
      </c>
      <c r="D16" s="92">
        <v>10.391400000000001</v>
      </c>
      <c r="E16" s="91">
        <v>0</v>
      </c>
    </row>
    <row r="17" spans="1:5" ht="26.4">
      <c r="A17" s="98" t="s">
        <v>514</v>
      </c>
      <c r="B17" s="91">
        <v>15000</v>
      </c>
      <c r="C17" s="91">
        <v>1558.71</v>
      </c>
      <c r="D17" s="92">
        <v>10.391400000000001</v>
      </c>
      <c r="E17" s="91">
        <v>0</v>
      </c>
    </row>
    <row r="18" spans="1:5">
      <c r="A18" s="97" t="s">
        <v>515</v>
      </c>
      <c r="B18" s="91">
        <v>506968</v>
      </c>
      <c r="C18" s="91">
        <v>377463.31</v>
      </c>
      <c r="D18" s="92">
        <v>74.455056334916605</v>
      </c>
      <c r="E18" s="91">
        <v>135547</v>
      </c>
    </row>
    <row r="19" spans="1:5">
      <c r="A19" s="98" t="s">
        <v>516</v>
      </c>
      <c r="B19" s="91">
        <v>506968</v>
      </c>
      <c r="C19" s="91">
        <v>377463.31</v>
      </c>
      <c r="D19" s="92">
        <v>74.455056334916605</v>
      </c>
      <c r="E19" s="91">
        <v>135547</v>
      </c>
    </row>
    <row r="20" spans="1:5" ht="26.4">
      <c r="A20" s="99" t="s">
        <v>517</v>
      </c>
      <c r="B20" s="91">
        <v>296968</v>
      </c>
      <c r="C20" s="91">
        <v>71747.92</v>
      </c>
      <c r="D20" s="92">
        <v>24.160151935562101</v>
      </c>
      <c r="E20" s="91">
        <v>24273.41</v>
      </c>
    </row>
    <row r="21" spans="1:5" ht="39.6">
      <c r="A21" s="99" t="s">
        <v>518</v>
      </c>
      <c r="B21" s="91">
        <v>0</v>
      </c>
      <c r="C21" s="91">
        <v>6714.46</v>
      </c>
      <c r="D21" s="92">
        <v>0</v>
      </c>
      <c r="E21" s="91">
        <v>-17078</v>
      </c>
    </row>
    <row r="22" spans="1:5" ht="52.8">
      <c r="A22" s="99" t="s">
        <v>519</v>
      </c>
      <c r="B22" s="91">
        <v>210000</v>
      </c>
      <c r="C22" s="91">
        <v>299000.93</v>
      </c>
      <c r="D22" s="92">
        <v>142.381395238095</v>
      </c>
      <c r="E22" s="91">
        <v>128351.51</v>
      </c>
    </row>
    <row r="23" spans="1:5" ht="26.4">
      <c r="A23" s="97" t="s">
        <v>520</v>
      </c>
      <c r="B23" s="91">
        <v>1543687</v>
      </c>
      <c r="C23" s="91">
        <v>1194146.7</v>
      </c>
      <c r="D23" s="92">
        <v>77.356789297312204</v>
      </c>
      <c r="E23" s="91">
        <v>288749</v>
      </c>
    </row>
    <row r="24" spans="1:5" ht="39.6">
      <c r="A24" s="98" t="s">
        <v>521</v>
      </c>
      <c r="B24" s="91">
        <v>1543687</v>
      </c>
      <c r="C24" s="91">
        <v>1194146.7</v>
      </c>
      <c r="D24" s="92">
        <v>77.356789297312204</v>
      </c>
      <c r="E24" s="91">
        <v>288749</v>
      </c>
    </row>
    <row r="25" spans="1:5" ht="52.8">
      <c r="A25" s="99" t="s">
        <v>522</v>
      </c>
      <c r="B25" s="91">
        <v>266995</v>
      </c>
      <c r="C25" s="91">
        <v>76560.88</v>
      </c>
      <c r="D25" s="92">
        <v>28.675023876851601</v>
      </c>
      <c r="E25" s="91">
        <v>-5793.48</v>
      </c>
    </row>
    <row r="26" spans="1:5" ht="52.8">
      <c r="A26" s="99" t="s">
        <v>523</v>
      </c>
      <c r="B26" s="91">
        <v>382884</v>
      </c>
      <c r="C26" s="91">
        <v>156793.60999999999</v>
      </c>
      <c r="D26" s="92">
        <v>40.950682190950801</v>
      </c>
      <c r="E26" s="91">
        <v>18295.78</v>
      </c>
    </row>
    <row r="27" spans="1:5" ht="79.2">
      <c r="A27" s="99" t="s">
        <v>524</v>
      </c>
      <c r="B27" s="91">
        <v>893808</v>
      </c>
      <c r="C27" s="91">
        <v>894610.86</v>
      </c>
      <c r="D27" s="92">
        <v>100.08982466033</v>
      </c>
      <c r="E27" s="91">
        <v>265935.8</v>
      </c>
    </row>
    <row r="28" spans="1:5" ht="79.2">
      <c r="A28" s="99" t="s">
        <v>525</v>
      </c>
      <c r="B28" s="91">
        <v>0</v>
      </c>
      <c r="C28" s="91">
        <v>66181.350000000006</v>
      </c>
      <c r="D28" s="92">
        <v>0</v>
      </c>
      <c r="E28" s="91">
        <v>10310.379999999999</v>
      </c>
    </row>
    <row r="29" spans="1:5">
      <c r="A29" s="96" t="s">
        <v>526</v>
      </c>
      <c r="B29" s="91">
        <v>10688898738</v>
      </c>
      <c r="C29" s="91">
        <v>9784861483</v>
      </c>
      <c r="D29" s="92">
        <v>91.438727723052907</v>
      </c>
      <c r="E29" s="91">
        <v>184406742</v>
      </c>
    </row>
    <row r="30" spans="1:5" ht="26.4">
      <c r="A30" s="97" t="s">
        <v>527</v>
      </c>
      <c r="B30" s="91">
        <v>10688898738</v>
      </c>
      <c r="C30" s="91">
        <v>9772296873</v>
      </c>
      <c r="D30" s="92">
        <v>91.424730578264402</v>
      </c>
      <c r="E30" s="91">
        <v>183299702</v>
      </c>
    </row>
    <row r="31" spans="1:5" ht="26.4">
      <c r="A31" s="97" t="s">
        <v>528</v>
      </c>
      <c r="B31" s="91">
        <v>0</v>
      </c>
      <c r="C31" s="91">
        <v>12564610</v>
      </c>
      <c r="D31" s="92">
        <v>0</v>
      </c>
      <c r="E31" s="91">
        <v>1107040</v>
      </c>
    </row>
    <row r="32" spans="1:5">
      <c r="A32" s="93" t="s">
        <v>529</v>
      </c>
      <c r="B32" s="94">
        <v>10976501173</v>
      </c>
      <c r="C32" s="94">
        <v>3910614170.21</v>
      </c>
      <c r="D32" s="95">
        <v>35.627146652426298</v>
      </c>
      <c r="E32" s="94">
        <v>775435197.27999997</v>
      </c>
    </row>
    <row r="33" spans="1:5">
      <c r="A33" s="96" t="s">
        <v>530</v>
      </c>
      <c r="B33" s="91">
        <v>10000615507</v>
      </c>
      <c r="C33" s="91">
        <v>3642502802.1599998</v>
      </c>
      <c r="D33" s="92">
        <v>36.422786173615101</v>
      </c>
      <c r="E33" s="91">
        <v>716901580.38</v>
      </c>
    </row>
    <row r="34" spans="1:5">
      <c r="A34" s="97" t="s">
        <v>531</v>
      </c>
      <c r="B34" s="91">
        <v>2758272550</v>
      </c>
      <c r="C34" s="91">
        <v>927039648.60000002</v>
      </c>
      <c r="D34" s="92">
        <v>33.609428792669497</v>
      </c>
      <c r="E34" s="91">
        <v>202409871.75</v>
      </c>
    </row>
    <row r="35" spans="1:5">
      <c r="A35" s="98" t="s">
        <v>532</v>
      </c>
      <c r="B35" s="91">
        <v>1623811766</v>
      </c>
      <c r="C35" s="91">
        <v>557325360.82000005</v>
      </c>
      <c r="D35" s="92">
        <v>34.322042276666203</v>
      </c>
      <c r="E35" s="91">
        <v>131066081</v>
      </c>
    </row>
    <row r="36" spans="1:5">
      <c r="A36" s="98" t="s">
        <v>533</v>
      </c>
      <c r="B36" s="91">
        <v>1134460784</v>
      </c>
      <c r="C36" s="91">
        <v>369714287.77999997</v>
      </c>
      <c r="D36" s="92">
        <v>32.589428651418203</v>
      </c>
      <c r="E36" s="91">
        <v>71343791.280000001</v>
      </c>
    </row>
    <row r="37" spans="1:5">
      <c r="A37" s="97" t="s">
        <v>534</v>
      </c>
      <c r="B37" s="91">
        <v>201019576</v>
      </c>
      <c r="C37" s="91">
        <v>140443744.19999999</v>
      </c>
      <c r="D37" s="92">
        <v>69.865705119186998</v>
      </c>
      <c r="E37" s="91">
        <v>67166256.709999993</v>
      </c>
    </row>
    <row r="38" spans="1:5" ht="26.4">
      <c r="A38" s="97" t="s">
        <v>535</v>
      </c>
      <c r="B38" s="91">
        <v>5093217510</v>
      </c>
      <c r="C38" s="91">
        <v>1773441445.8800001</v>
      </c>
      <c r="D38" s="92">
        <v>34.819668360874701</v>
      </c>
      <c r="E38" s="91">
        <v>311868280.18000001</v>
      </c>
    </row>
    <row r="39" spans="1:5">
      <c r="A39" s="98" t="s">
        <v>536</v>
      </c>
      <c r="B39" s="91">
        <v>4494055538</v>
      </c>
      <c r="C39" s="91">
        <v>1527555932.6800001</v>
      </c>
      <c r="D39" s="92">
        <v>33.990588673494898</v>
      </c>
      <c r="E39" s="91">
        <v>263553202.61000001</v>
      </c>
    </row>
    <row r="40" spans="1:5">
      <c r="A40" s="98" t="s">
        <v>537</v>
      </c>
      <c r="B40" s="91">
        <v>599161972</v>
      </c>
      <c r="C40" s="91">
        <v>245885513.19999999</v>
      </c>
      <c r="D40" s="92">
        <v>41.0382375201876</v>
      </c>
      <c r="E40" s="91">
        <v>48315077</v>
      </c>
    </row>
    <row r="41" spans="1:5" ht="26.4">
      <c r="A41" s="97" t="s">
        <v>538</v>
      </c>
      <c r="B41" s="91">
        <v>442329089</v>
      </c>
      <c r="C41" s="91">
        <v>164595255.44</v>
      </c>
      <c r="D41" s="92">
        <v>37.211040271421098</v>
      </c>
      <c r="E41" s="91">
        <v>29026001.27</v>
      </c>
    </row>
    <row r="42" spans="1:5">
      <c r="A42" s="98" t="s">
        <v>539</v>
      </c>
      <c r="B42" s="91">
        <v>384783332</v>
      </c>
      <c r="C42" s="91">
        <v>147287945.93000001</v>
      </c>
      <c r="D42" s="92">
        <v>38.278151281771201</v>
      </c>
      <c r="E42" s="91">
        <v>28053387.760000002</v>
      </c>
    </row>
    <row r="43" spans="1:5">
      <c r="A43" s="98" t="s">
        <v>540</v>
      </c>
      <c r="B43" s="91">
        <v>57545757</v>
      </c>
      <c r="C43" s="91">
        <v>17307309</v>
      </c>
      <c r="D43" s="92">
        <v>30.075735227533801</v>
      </c>
      <c r="E43" s="91">
        <v>972613</v>
      </c>
    </row>
    <row r="44" spans="1:5" ht="26.4">
      <c r="A44" s="97" t="s">
        <v>541</v>
      </c>
      <c r="B44" s="91">
        <v>1505776782</v>
      </c>
      <c r="C44" s="91">
        <v>636982708.03999996</v>
      </c>
      <c r="D44" s="92">
        <v>42.3025986092008</v>
      </c>
      <c r="E44" s="91">
        <v>106431170.47</v>
      </c>
    </row>
    <row r="45" spans="1:5">
      <c r="A45" s="98" t="s">
        <v>542</v>
      </c>
      <c r="B45" s="91">
        <v>271436716</v>
      </c>
      <c r="C45" s="91">
        <v>112075512.38</v>
      </c>
      <c r="D45" s="92">
        <v>41.289739292307097</v>
      </c>
      <c r="E45" s="91">
        <v>22397238.440000001</v>
      </c>
    </row>
    <row r="46" spans="1:5" ht="26.4">
      <c r="A46" s="99" t="s">
        <v>543</v>
      </c>
      <c r="B46" s="91">
        <v>271436716</v>
      </c>
      <c r="C46" s="91">
        <v>112075512.38</v>
      </c>
      <c r="D46" s="92">
        <v>41.289739292307097</v>
      </c>
      <c r="E46" s="91">
        <v>22397238.440000001</v>
      </c>
    </row>
    <row r="47" spans="1:5" ht="52.8">
      <c r="A47" s="98" t="s">
        <v>544</v>
      </c>
      <c r="B47" s="91">
        <v>133952608</v>
      </c>
      <c r="C47" s="91">
        <v>47839600.560000002</v>
      </c>
      <c r="D47" s="92">
        <v>35.713825415030399</v>
      </c>
      <c r="E47" s="91">
        <v>7107891.7699999996</v>
      </c>
    </row>
    <row r="48" spans="1:5" ht="39.6">
      <c r="A48" s="99" t="s">
        <v>545</v>
      </c>
      <c r="B48" s="91">
        <v>38733366</v>
      </c>
      <c r="C48" s="91">
        <v>9060300</v>
      </c>
      <c r="D48" s="92">
        <v>23.391459187925999</v>
      </c>
      <c r="E48" s="91">
        <v>1776834.52</v>
      </c>
    </row>
    <row r="49" spans="1:5" ht="66">
      <c r="A49" s="99" t="s">
        <v>546</v>
      </c>
      <c r="B49" s="91">
        <v>95219242</v>
      </c>
      <c r="C49" s="91">
        <v>38779301.060000002</v>
      </c>
      <c r="D49" s="92">
        <v>40.726328256215297</v>
      </c>
      <c r="E49" s="91">
        <v>5331057.25</v>
      </c>
    </row>
    <row r="50" spans="1:5" ht="26.4">
      <c r="A50" s="98" t="s">
        <v>547</v>
      </c>
      <c r="B50" s="91">
        <v>1100387458</v>
      </c>
      <c r="C50" s="91">
        <v>477067595.10000002</v>
      </c>
      <c r="D50" s="92">
        <v>43.354510416457302</v>
      </c>
      <c r="E50" s="91">
        <v>76926040.260000005</v>
      </c>
    </row>
    <row r="51" spans="1:5" ht="26.4">
      <c r="A51" s="99" t="s">
        <v>548</v>
      </c>
      <c r="B51" s="91">
        <v>830878803</v>
      </c>
      <c r="C51" s="91">
        <v>363393246.66000003</v>
      </c>
      <c r="D51" s="92">
        <v>43.736011238693301</v>
      </c>
      <c r="E51" s="91">
        <v>62483999.869999997</v>
      </c>
    </row>
    <row r="52" spans="1:5" ht="39.6">
      <c r="A52" s="99" t="s">
        <v>549</v>
      </c>
      <c r="B52" s="91">
        <v>269508655</v>
      </c>
      <c r="C52" s="91">
        <v>113674348.44</v>
      </c>
      <c r="D52" s="92">
        <v>42.178366568598697</v>
      </c>
      <c r="E52" s="91">
        <v>14442040.390000001</v>
      </c>
    </row>
    <row r="53" spans="1:5">
      <c r="A53" s="96" t="s">
        <v>550</v>
      </c>
      <c r="B53" s="91">
        <v>975885666</v>
      </c>
      <c r="C53" s="91">
        <v>268111368.05000001</v>
      </c>
      <c r="D53" s="92">
        <v>27.473645468013299</v>
      </c>
      <c r="E53" s="91">
        <v>58533616.899999999</v>
      </c>
    </row>
    <row r="54" spans="1:5">
      <c r="A54" s="97" t="s">
        <v>551</v>
      </c>
      <c r="B54" s="91">
        <v>868060200</v>
      </c>
      <c r="C54" s="91">
        <v>211075673.49000001</v>
      </c>
      <c r="D54" s="92">
        <v>24.3157874868586</v>
      </c>
      <c r="E54" s="91">
        <v>47148849.240000002</v>
      </c>
    </row>
    <row r="55" spans="1:5">
      <c r="A55" s="97" t="s">
        <v>552</v>
      </c>
      <c r="B55" s="91">
        <v>107825466</v>
      </c>
      <c r="C55" s="91">
        <v>57035694.560000002</v>
      </c>
      <c r="D55" s="92">
        <v>52.896311674646498</v>
      </c>
      <c r="E55" s="91">
        <v>11384767.66</v>
      </c>
    </row>
    <row r="56" spans="1:5">
      <c r="A56" s="98" t="s">
        <v>553</v>
      </c>
      <c r="B56" s="91">
        <v>533206</v>
      </c>
      <c r="C56" s="91">
        <v>7200</v>
      </c>
      <c r="D56" s="92">
        <v>1.3503223894704901</v>
      </c>
      <c r="E56" s="91">
        <v>0</v>
      </c>
    </row>
    <row r="57" spans="1:5" ht="26.4">
      <c r="A57" s="99" t="s">
        <v>554</v>
      </c>
      <c r="B57" s="91">
        <v>533206</v>
      </c>
      <c r="C57" s="91">
        <v>7200</v>
      </c>
      <c r="D57" s="92">
        <v>1.3503223894704901</v>
      </c>
      <c r="E57" s="91">
        <v>0</v>
      </c>
    </row>
    <row r="58" spans="1:5" ht="52.8">
      <c r="A58" s="98" t="s">
        <v>555</v>
      </c>
      <c r="B58" s="91">
        <v>80503855</v>
      </c>
      <c r="C58" s="91">
        <v>48592859.68</v>
      </c>
      <c r="D58" s="92">
        <v>60.360910269452297</v>
      </c>
      <c r="E58" s="91">
        <v>11120144.800000001</v>
      </c>
    </row>
    <row r="59" spans="1:5" ht="39.6">
      <c r="A59" s="99" t="s">
        <v>556</v>
      </c>
      <c r="B59" s="91">
        <v>72948921</v>
      </c>
      <c r="C59" s="91">
        <v>47250213.590000004</v>
      </c>
      <c r="D59" s="92">
        <v>64.771641502415093</v>
      </c>
      <c r="E59" s="91">
        <v>11018079</v>
      </c>
    </row>
    <row r="60" spans="1:5" ht="66">
      <c r="A60" s="99" t="s">
        <v>557</v>
      </c>
      <c r="B60" s="91">
        <v>7554934</v>
      </c>
      <c r="C60" s="91">
        <v>1342646.09</v>
      </c>
      <c r="D60" s="92">
        <v>17.771777887139699</v>
      </c>
      <c r="E60" s="91">
        <v>102066.36</v>
      </c>
    </row>
    <row r="61" spans="1:5" ht="26.4">
      <c r="A61" s="98" t="s">
        <v>558</v>
      </c>
      <c r="B61" s="91">
        <v>26788405</v>
      </c>
      <c r="C61" s="91">
        <v>8435634.8800000008</v>
      </c>
      <c r="D61" s="92">
        <v>31.489873622561699</v>
      </c>
      <c r="E61" s="91">
        <v>264622.86</v>
      </c>
    </row>
    <row r="62" spans="1:5" ht="26.4">
      <c r="A62" s="99" t="s">
        <v>559</v>
      </c>
      <c r="B62" s="91">
        <v>24840252</v>
      </c>
      <c r="C62" s="91">
        <v>7993787.8799999999</v>
      </c>
      <c r="D62" s="92">
        <v>32.180784156295999</v>
      </c>
      <c r="E62" s="91">
        <v>264622.86</v>
      </c>
    </row>
    <row r="63" spans="1:5" ht="39.6">
      <c r="A63" s="99" t="s">
        <v>560</v>
      </c>
      <c r="B63" s="91">
        <v>1948153</v>
      </c>
      <c r="C63" s="91">
        <v>441847</v>
      </c>
      <c r="D63" s="92">
        <v>22.680302830424498</v>
      </c>
      <c r="E63" s="91">
        <v>0</v>
      </c>
    </row>
    <row r="64" spans="1:5">
      <c r="A64" s="90" t="s">
        <v>116</v>
      </c>
      <c r="B64" s="91">
        <v>-2170426950</v>
      </c>
      <c r="C64" s="91">
        <v>-124781003</v>
      </c>
      <c r="D64" s="92">
        <v>5.7</v>
      </c>
      <c r="E64" s="91">
        <v>69722715</v>
      </c>
    </row>
    <row r="65" spans="1:5">
      <c r="A65" s="90" t="s">
        <v>561</v>
      </c>
      <c r="B65" s="91">
        <v>2170426950</v>
      </c>
      <c r="C65" s="91">
        <v>124781003</v>
      </c>
      <c r="D65" s="92">
        <v>5.7</v>
      </c>
      <c r="E65" s="91">
        <v>-69722715</v>
      </c>
    </row>
    <row r="66" spans="1:5">
      <c r="A66" s="96" t="s">
        <v>562</v>
      </c>
      <c r="B66" s="91">
        <v>2127446888</v>
      </c>
      <c r="C66" s="91">
        <v>204661121</v>
      </c>
      <c r="D66" s="92">
        <v>9.6</v>
      </c>
      <c r="E66" s="91">
        <v>-47626313</v>
      </c>
    </row>
    <row r="67" spans="1:5">
      <c r="A67" s="96" t="s">
        <v>563</v>
      </c>
      <c r="B67" s="91">
        <v>-334457337</v>
      </c>
      <c r="C67" s="91">
        <v>4203100.8600000003</v>
      </c>
      <c r="D67" s="92">
        <v>-1.25935856465836</v>
      </c>
      <c r="E67" s="91">
        <v>-7052179.5499999998</v>
      </c>
    </row>
    <row r="68" spans="1:5">
      <c r="A68" s="96" t="s">
        <v>564</v>
      </c>
      <c r="B68" s="91">
        <v>408743840</v>
      </c>
      <c r="C68" s="91">
        <v>-74238331</v>
      </c>
      <c r="D68" s="92">
        <v>-18.2</v>
      </c>
      <c r="E68" s="91">
        <v>-14019222</v>
      </c>
    </row>
    <row r="69" spans="1:5" ht="26.4">
      <c r="A69" s="97" t="s">
        <v>565</v>
      </c>
      <c r="B69" s="91">
        <v>17475558</v>
      </c>
      <c r="C69" s="91">
        <v>-12385586.380000001</v>
      </c>
      <c r="D69" s="92">
        <v>-70.873767693140294</v>
      </c>
      <c r="E69" s="91">
        <v>-5309057.2699999996</v>
      </c>
    </row>
    <row r="70" spans="1:5" ht="26.4">
      <c r="A70" s="97" t="s">
        <v>566</v>
      </c>
      <c r="B70" s="91">
        <v>56810945</v>
      </c>
      <c r="C70" s="91">
        <v>-57658256.350000001</v>
      </c>
      <c r="D70" s="92">
        <v>-101.491457940015</v>
      </c>
      <c r="E70" s="91">
        <v>-15751458.4</v>
      </c>
    </row>
    <row r="71" spans="1:5" ht="26.4">
      <c r="A71" s="97" t="s">
        <v>567</v>
      </c>
      <c r="B71" s="91">
        <v>334457337</v>
      </c>
      <c r="C71" s="91">
        <v>-4194489</v>
      </c>
      <c r="D71" s="92">
        <v>-1.25935856465836</v>
      </c>
      <c r="E71" s="91">
        <v>7041293</v>
      </c>
    </row>
    <row r="72" spans="1:5">
      <c r="A72" s="96" t="s">
        <v>568</v>
      </c>
      <c r="B72" s="91">
        <v>-31306441</v>
      </c>
      <c r="C72" s="91">
        <v>-9844887.7699999996</v>
      </c>
      <c r="D72" s="92">
        <v>31.446844341073501</v>
      </c>
      <c r="E72" s="91">
        <v>-1025000</v>
      </c>
    </row>
    <row r="73" spans="1:5">
      <c r="A73" s="90"/>
      <c r="B73" s="91"/>
      <c r="C73" s="91"/>
      <c r="D73" s="92"/>
      <c r="E73" s="91"/>
    </row>
    <row r="74" spans="1:5" ht="13.8">
      <c r="A74" s="100" t="s">
        <v>569</v>
      </c>
      <c r="B74" s="101"/>
      <c r="C74" s="101"/>
      <c r="D74" s="102"/>
      <c r="E74" s="101"/>
    </row>
    <row r="75" spans="1:5">
      <c r="A75" s="93" t="s">
        <v>508</v>
      </c>
      <c r="B75" s="94">
        <v>8840148357</v>
      </c>
      <c r="C75" s="94">
        <v>8114361292.9300003</v>
      </c>
      <c r="D75" s="95">
        <v>91.7898768803434</v>
      </c>
      <c r="E75" s="94">
        <v>118922884.06999999</v>
      </c>
    </row>
    <row r="76" spans="1:5" ht="26.4">
      <c r="A76" s="96" t="s">
        <v>509</v>
      </c>
      <c r="B76" s="91">
        <v>123170546</v>
      </c>
      <c r="C76" s="91">
        <v>67190050.209999993</v>
      </c>
      <c r="D76" s="92">
        <v>54.550420041168003</v>
      </c>
      <c r="E76" s="91">
        <v>17185782.989999998</v>
      </c>
    </row>
    <row r="77" spans="1:5">
      <c r="A77" s="96" t="s">
        <v>512</v>
      </c>
      <c r="B77" s="91">
        <v>657436</v>
      </c>
      <c r="C77" s="91">
        <v>240717.72</v>
      </c>
      <c r="D77" s="92">
        <v>36.614624085081999</v>
      </c>
      <c r="E77" s="91">
        <v>22455.08</v>
      </c>
    </row>
    <row r="78" spans="1:5">
      <c r="A78" s="97" t="s">
        <v>513</v>
      </c>
      <c r="B78" s="91">
        <v>15000</v>
      </c>
      <c r="C78" s="91">
        <v>1558.71</v>
      </c>
      <c r="D78" s="92">
        <v>10.391400000000001</v>
      </c>
      <c r="E78" s="91">
        <v>0</v>
      </c>
    </row>
    <row r="79" spans="1:5" ht="26.4">
      <c r="A79" s="98" t="s">
        <v>514</v>
      </c>
      <c r="B79" s="91">
        <v>15000</v>
      </c>
      <c r="C79" s="91">
        <v>1558.71</v>
      </c>
      <c r="D79" s="92">
        <v>10.391400000000001</v>
      </c>
      <c r="E79" s="91">
        <v>0</v>
      </c>
    </row>
    <row r="80" spans="1:5">
      <c r="A80" s="97" t="s">
        <v>515</v>
      </c>
      <c r="B80" s="91">
        <v>277768</v>
      </c>
      <c r="C80" s="91">
        <v>74622.38</v>
      </c>
      <c r="D80" s="92">
        <v>26.865002448086202</v>
      </c>
      <c r="E80" s="91">
        <v>3356.12</v>
      </c>
    </row>
    <row r="81" spans="1:5">
      <c r="A81" s="98" t="s">
        <v>516</v>
      </c>
      <c r="B81" s="91">
        <v>277768</v>
      </c>
      <c r="C81" s="91">
        <v>74622.38</v>
      </c>
      <c r="D81" s="92">
        <v>26.865002448086202</v>
      </c>
      <c r="E81" s="91">
        <v>3356.12</v>
      </c>
    </row>
    <row r="82" spans="1:5" ht="26.4">
      <c r="A82" s="99" t="s">
        <v>517</v>
      </c>
      <c r="B82" s="91">
        <v>277768</v>
      </c>
      <c r="C82" s="91">
        <v>67907.92</v>
      </c>
      <c r="D82" s="92">
        <v>24.447711759453899</v>
      </c>
      <c r="E82" s="91">
        <v>20433.41</v>
      </c>
    </row>
    <row r="83" spans="1:5" ht="39.6">
      <c r="A83" s="99" t="s">
        <v>518</v>
      </c>
      <c r="B83" s="91">
        <v>0</v>
      </c>
      <c r="C83" s="91">
        <v>6714.46</v>
      </c>
      <c r="D83" s="92">
        <v>0</v>
      </c>
      <c r="E83" s="91">
        <v>-17077.29</v>
      </c>
    </row>
    <row r="84" spans="1:5" ht="26.4">
      <c r="A84" s="97" t="s">
        <v>520</v>
      </c>
      <c r="B84" s="91">
        <v>364668</v>
      </c>
      <c r="C84" s="91">
        <v>164536.63</v>
      </c>
      <c r="D84" s="92">
        <v>45.119569032654397</v>
      </c>
      <c r="E84" s="91">
        <v>19098.96</v>
      </c>
    </row>
    <row r="85" spans="1:5" ht="39.6">
      <c r="A85" s="98" t="s">
        <v>521</v>
      </c>
      <c r="B85" s="91">
        <v>364668</v>
      </c>
      <c r="C85" s="91">
        <v>164536.63</v>
      </c>
      <c r="D85" s="92">
        <v>45.119569032654397</v>
      </c>
      <c r="E85" s="91">
        <v>19098.96</v>
      </c>
    </row>
    <row r="86" spans="1:5" ht="52.8">
      <c r="A86" s="99" t="s">
        <v>522</v>
      </c>
      <c r="B86" s="91">
        <v>266995</v>
      </c>
      <c r="C86" s="91">
        <v>76560.88</v>
      </c>
      <c r="D86" s="92">
        <v>28.675023876851601</v>
      </c>
      <c r="E86" s="91">
        <v>-5793.48</v>
      </c>
    </row>
    <row r="87" spans="1:5" ht="52.8">
      <c r="A87" s="99" t="s">
        <v>523</v>
      </c>
      <c r="B87" s="91">
        <v>97673</v>
      </c>
      <c r="C87" s="91">
        <v>73780.100000000006</v>
      </c>
      <c r="D87" s="92">
        <v>75.537866145198805</v>
      </c>
      <c r="E87" s="91">
        <v>13944.1</v>
      </c>
    </row>
    <row r="88" spans="1:5" ht="79.2">
      <c r="A88" s="99" t="s">
        <v>524</v>
      </c>
      <c r="B88" s="91">
        <v>0</v>
      </c>
      <c r="C88" s="91">
        <v>5351.83</v>
      </c>
      <c r="D88" s="92">
        <v>0</v>
      </c>
      <c r="E88" s="91">
        <v>2104.52</v>
      </c>
    </row>
    <row r="89" spans="1:5" ht="79.2">
      <c r="A89" s="99" t="s">
        <v>525</v>
      </c>
      <c r="B89" s="91">
        <v>0</v>
      </c>
      <c r="C89" s="91">
        <v>8843.82</v>
      </c>
      <c r="D89" s="92">
        <v>0</v>
      </c>
      <c r="E89" s="91">
        <v>8843.82</v>
      </c>
    </row>
    <row r="90" spans="1:5">
      <c r="A90" s="96" t="s">
        <v>526</v>
      </c>
      <c r="B90" s="91">
        <v>8716320375</v>
      </c>
      <c r="C90" s="91">
        <v>8046930525</v>
      </c>
      <c r="D90" s="92">
        <v>92.320270237886902</v>
      </c>
      <c r="E90" s="91">
        <v>101714646</v>
      </c>
    </row>
    <row r="91" spans="1:5" ht="26.4">
      <c r="A91" s="97" t="s">
        <v>527</v>
      </c>
      <c r="B91" s="91">
        <v>8716320375</v>
      </c>
      <c r="C91" s="91">
        <v>8046930525</v>
      </c>
      <c r="D91" s="92">
        <v>92.320270237886902</v>
      </c>
      <c r="E91" s="91">
        <v>101714646</v>
      </c>
    </row>
    <row r="92" spans="1:5">
      <c r="A92" s="93" t="s">
        <v>529</v>
      </c>
      <c r="B92" s="94">
        <v>8825497903</v>
      </c>
      <c r="C92" s="94">
        <v>3285050313.9400001</v>
      </c>
      <c r="D92" s="95">
        <v>37.222266098135201</v>
      </c>
      <c r="E92" s="94">
        <v>656440623.46000004</v>
      </c>
    </row>
    <row r="93" spans="1:5">
      <c r="A93" s="96" t="s">
        <v>530</v>
      </c>
      <c r="B93" s="91">
        <v>8200552384</v>
      </c>
      <c r="C93" s="91">
        <v>3150819918.9400001</v>
      </c>
      <c r="D93" s="92">
        <v>38.422044898920802</v>
      </c>
      <c r="E93" s="91">
        <v>624279159.23000002</v>
      </c>
    </row>
    <row r="94" spans="1:5">
      <c r="A94" s="97" t="s">
        <v>531</v>
      </c>
      <c r="B94" s="91">
        <v>2555197010</v>
      </c>
      <c r="C94" s="91">
        <v>865313461.96000004</v>
      </c>
      <c r="D94" s="92">
        <v>33.864843241969801</v>
      </c>
      <c r="E94" s="91">
        <v>188559512.66999999</v>
      </c>
    </row>
    <row r="95" spans="1:5">
      <c r="A95" s="98" t="s">
        <v>532</v>
      </c>
      <c r="B95" s="91">
        <v>1541319722</v>
      </c>
      <c r="C95" s="91">
        <v>531115800.70999998</v>
      </c>
      <c r="D95" s="92">
        <v>34.458509362407298</v>
      </c>
      <c r="E95" s="91">
        <v>125004451.22</v>
      </c>
    </row>
    <row r="96" spans="1:5">
      <c r="A96" s="98" t="s">
        <v>533</v>
      </c>
      <c r="B96" s="91">
        <v>1013877288</v>
      </c>
      <c r="C96" s="91">
        <v>334197661.25</v>
      </c>
      <c r="D96" s="92">
        <v>32.962338263760401</v>
      </c>
      <c r="E96" s="91">
        <v>63555061.450000003</v>
      </c>
    </row>
    <row r="97" spans="1:5">
      <c r="A97" s="97" t="s">
        <v>534</v>
      </c>
      <c r="B97" s="91">
        <v>201019576</v>
      </c>
      <c r="C97" s="91">
        <v>140443744.19999999</v>
      </c>
      <c r="D97" s="92">
        <v>69.865705119186998</v>
      </c>
      <c r="E97" s="91">
        <v>67166256.709999993</v>
      </c>
    </row>
    <row r="98" spans="1:5" ht="26.4">
      <c r="A98" s="97" t="s">
        <v>535</v>
      </c>
      <c r="B98" s="91">
        <v>3655784492</v>
      </c>
      <c r="C98" s="91">
        <v>1394138359.79</v>
      </c>
      <c r="D98" s="92">
        <v>38.135135231324803</v>
      </c>
      <c r="E98" s="91">
        <v>240994957.55000001</v>
      </c>
    </row>
    <row r="99" spans="1:5">
      <c r="A99" s="98" t="s">
        <v>536</v>
      </c>
      <c r="B99" s="91">
        <v>3059127927</v>
      </c>
      <c r="C99" s="91">
        <v>1149351283.0699999</v>
      </c>
      <c r="D99" s="92">
        <v>37.571206909190501</v>
      </c>
      <c r="E99" s="91">
        <v>192879611.53999999</v>
      </c>
    </row>
    <row r="100" spans="1:5">
      <c r="A100" s="98" t="s">
        <v>537</v>
      </c>
      <c r="B100" s="91">
        <v>596656565</v>
      </c>
      <c r="C100" s="91">
        <v>244787076.72</v>
      </c>
      <c r="D100" s="92">
        <v>41.026461632916103</v>
      </c>
      <c r="E100" s="91">
        <v>48115346.009999998</v>
      </c>
    </row>
    <row r="101" spans="1:5" ht="26.4">
      <c r="A101" s="97" t="s">
        <v>538</v>
      </c>
      <c r="B101" s="91">
        <v>416848098</v>
      </c>
      <c r="C101" s="91">
        <v>161854031.58000001</v>
      </c>
      <c r="D101" s="92">
        <v>38.8280604749215</v>
      </c>
      <c r="E101" s="91">
        <v>28255506.739999998</v>
      </c>
    </row>
    <row r="102" spans="1:5">
      <c r="A102" s="98" t="s">
        <v>539</v>
      </c>
      <c r="B102" s="91">
        <v>384574776</v>
      </c>
      <c r="C102" s="91">
        <v>147229237.34</v>
      </c>
      <c r="D102" s="92">
        <v>38.283643787391803</v>
      </c>
      <c r="E102" s="91">
        <v>27994679.170000002</v>
      </c>
    </row>
    <row r="103" spans="1:5">
      <c r="A103" s="98" t="s">
        <v>540</v>
      </c>
      <c r="B103" s="91">
        <v>32273322</v>
      </c>
      <c r="C103" s="91">
        <v>14624794.24</v>
      </c>
      <c r="D103" s="92">
        <v>45.315428761873299</v>
      </c>
      <c r="E103" s="91">
        <v>260827.57</v>
      </c>
    </row>
    <row r="104" spans="1:5" ht="26.4">
      <c r="A104" s="97" t="s">
        <v>541</v>
      </c>
      <c r="B104" s="91">
        <v>1371703208</v>
      </c>
      <c r="C104" s="91">
        <v>589070321.40999997</v>
      </c>
      <c r="D104" s="92">
        <v>42.94444439398</v>
      </c>
      <c r="E104" s="91">
        <v>99302925.560000002</v>
      </c>
    </row>
    <row r="105" spans="1:5">
      <c r="A105" s="98" t="s">
        <v>542</v>
      </c>
      <c r="B105" s="91">
        <v>271321118</v>
      </c>
      <c r="C105" s="91">
        <v>112002726.31</v>
      </c>
      <c r="D105" s="92">
        <v>41.280504494309199</v>
      </c>
      <c r="E105" s="91">
        <v>22376885.300000001</v>
      </c>
    </row>
    <row r="106" spans="1:5" ht="26.4">
      <c r="A106" s="99" t="s">
        <v>543</v>
      </c>
      <c r="B106" s="91">
        <v>271321118</v>
      </c>
      <c r="C106" s="91">
        <v>112002726.31</v>
      </c>
      <c r="D106" s="92">
        <v>41.280504494309199</v>
      </c>
      <c r="E106" s="91">
        <v>22376885.300000001</v>
      </c>
    </row>
    <row r="107" spans="1:5" ht="26.4">
      <c r="A107" s="98" t="s">
        <v>547</v>
      </c>
      <c r="B107" s="91">
        <v>1100382090</v>
      </c>
      <c r="C107" s="91">
        <v>477067595.10000002</v>
      </c>
      <c r="D107" s="92">
        <v>43.3547219130039</v>
      </c>
      <c r="E107" s="91">
        <v>76926040.260000005</v>
      </c>
    </row>
    <row r="108" spans="1:5" ht="26.4">
      <c r="A108" s="99" t="s">
        <v>548</v>
      </c>
      <c r="B108" s="91">
        <v>830878803</v>
      </c>
      <c r="C108" s="91">
        <v>363393246.66000003</v>
      </c>
      <c r="D108" s="92">
        <v>43.736011238693301</v>
      </c>
      <c r="E108" s="91">
        <v>62483999.869999997</v>
      </c>
    </row>
    <row r="109" spans="1:5" ht="39.6">
      <c r="A109" s="99" t="s">
        <v>549</v>
      </c>
      <c r="B109" s="91">
        <v>269503287</v>
      </c>
      <c r="C109" s="91">
        <v>113674348.44</v>
      </c>
      <c r="D109" s="92">
        <v>42.179206682551502</v>
      </c>
      <c r="E109" s="91">
        <v>14442040.390000001</v>
      </c>
    </row>
    <row r="110" spans="1:5">
      <c r="A110" s="96" t="s">
        <v>550</v>
      </c>
      <c r="B110" s="91">
        <v>624945519</v>
      </c>
      <c r="C110" s="91">
        <v>134230395</v>
      </c>
      <c r="D110" s="92">
        <v>21.4787354927814</v>
      </c>
      <c r="E110" s="91">
        <v>32161464.23</v>
      </c>
    </row>
    <row r="111" spans="1:5">
      <c r="A111" s="97" t="s">
        <v>551</v>
      </c>
      <c r="B111" s="91">
        <v>597623908</v>
      </c>
      <c r="C111" s="91">
        <v>125787560.12</v>
      </c>
      <c r="D111" s="92">
        <v>21.047946448621701</v>
      </c>
      <c r="E111" s="91">
        <v>31896841.370000001</v>
      </c>
    </row>
    <row r="112" spans="1:5">
      <c r="A112" s="97" t="s">
        <v>552</v>
      </c>
      <c r="B112" s="91">
        <v>27321611</v>
      </c>
      <c r="C112" s="91">
        <v>8442834.8800000008</v>
      </c>
      <c r="D112" s="92">
        <v>30.9016729650386</v>
      </c>
      <c r="E112" s="91">
        <v>264622.86</v>
      </c>
    </row>
    <row r="113" spans="1:5">
      <c r="A113" s="98" t="s">
        <v>553</v>
      </c>
      <c r="B113" s="91">
        <v>533206</v>
      </c>
      <c r="C113" s="91">
        <v>7200</v>
      </c>
      <c r="D113" s="92">
        <v>1.3503223894704901</v>
      </c>
      <c r="E113" s="91">
        <v>0</v>
      </c>
    </row>
    <row r="114" spans="1:5" ht="26.4">
      <c r="A114" s="99" t="s">
        <v>554</v>
      </c>
      <c r="B114" s="91">
        <v>533206</v>
      </c>
      <c r="C114" s="91">
        <v>7200</v>
      </c>
      <c r="D114" s="92">
        <v>1.3503223894704901</v>
      </c>
      <c r="E114" s="91">
        <v>0</v>
      </c>
    </row>
    <row r="115" spans="1:5" ht="26.4">
      <c r="A115" s="98" t="s">
        <v>558</v>
      </c>
      <c r="B115" s="91">
        <v>26788405</v>
      </c>
      <c r="C115" s="91">
        <v>8435634.8800000008</v>
      </c>
      <c r="D115" s="92">
        <v>31.489873622561699</v>
      </c>
      <c r="E115" s="91">
        <v>264622.86</v>
      </c>
    </row>
    <row r="116" spans="1:5" ht="26.4">
      <c r="A116" s="99" t="s">
        <v>559</v>
      </c>
      <c r="B116" s="91">
        <v>24840252</v>
      </c>
      <c r="C116" s="91">
        <v>7993787.8799999999</v>
      </c>
      <c r="D116" s="92">
        <v>32.180784156295999</v>
      </c>
      <c r="E116" s="91">
        <v>264622.86</v>
      </c>
    </row>
    <row r="117" spans="1:5" ht="39.6">
      <c r="A117" s="99" t="s">
        <v>560</v>
      </c>
      <c r="B117" s="91">
        <v>1948153</v>
      </c>
      <c r="C117" s="91">
        <v>441847</v>
      </c>
      <c r="D117" s="92">
        <v>22.680302830424498</v>
      </c>
      <c r="E117" s="91">
        <v>0</v>
      </c>
    </row>
    <row r="118" spans="1:5">
      <c r="A118" s="90" t="s">
        <v>116</v>
      </c>
      <c r="B118" s="91">
        <v>14650454</v>
      </c>
      <c r="C118" s="91">
        <v>4829310978.9899998</v>
      </c>
      <c r="D118" s="92">
        <v>32963.558528561603</v>
      </c>
      <c r="E118" s="91">
        <v>-537517739.38999999</v>
      </c>
    </row>
    <row r="119" spans="1:5">
      <c r="A119" s="90" t="s">
        <v>561</v>
      </c>
      <c r="B119" s="91">
        <v>-14650454</v>
      </c>
      <c r="C119" s="91">
        <v>-4829310978.9899998</v>
      </c>
      <c r="D119" s="92">
        <v>-32963.558528561603</v>
      </c>
      <c r="E119" s="91">
        <v>537517739.38999999</v>
      </c>
    </row>
    <row r="120" spans="1:5">
      <c r="A120" s="96" t="s">
        <v>562</v>
      </c>
      <c r="B120" s="91">
        <v>-815495</v>
      </c>
      <c r="C120" s="91">
        <v>-141472.1</v>
      </c>
      <c r="D120" s="92">
        <v>9.2860232557376303</v>
      </c>
      <c r="E120" s="91">
        <v>-21860.45</v>
      </c>
    </row>
    <row r="121" spans="1:5">
      <c r="A121" s="96" t="s">
        <v>563</v>
      </c>
      <c r="B121" s="91">
        <v>-334457337</v>
      </c>
      <c r="C121" s="91">
        <v>4203100.8600000003</v>
      </c>
      <c r="D121" s="92">
        <v>-1.25935856465836</v>
      </c>
      <c r="E121" s="91">
        <v>-7052179.5499999998</v>
      </c>
    </row>
    <row r="122" spans="1:5">
      <c r="A122" s="96" t="s">
        <v>570</v>
      </c>
      <c r="B122" s="91">
        <v>351928819</v>
      </c>
      <c r="C122" s="91">
        <v>-4823527719.9799995</v>
      </c>
      <c r="D122" s="92">
        <v>-1370.5975355147</v>
      </c>
      <c r="E122" s="91">
        <v>545616779.38999999</v>
      </c>
    </row>
    <row r="123" spans="1:5" ht="26.4">
      <c r="A123" s="97" t="s">
        <v>565</v>
      </c>
      <c r="B123" s="91">
        <v>17471482</v>
      </c>
      <c r="C123" s="91">
        <v>-12385586.380000001</v>
      </c>
      <c r="D123" s="92">
        <v>-70.890302150670493</v>
      </c>
      <c r="E123" s="91">
        <v>-5309057.2699999996</v>
      </c>
    </row>
    <row r="124" spans="1:5" ht="26.4">
      <c r="A124" s="97" t="s">
        <v>567</v>
      </c>
      <c r="B124" s="91">
        <v>334457337</v>
      </c>
      <c r="C124" s="91">
        <v>-4203100.8600000003</v>
      </c>
      <c r="D124" s="92">
        <v>-1.25935856465836</v>
      </c>
      <c r="E124" s="91">
        <v>7052179.5499999998</v>
      </c>
    </row>
    <row r="125" spans="1:5">
      <c r="A125" s="96" t="s">
        <v>568</v>
      </c>
      <c r="B125" s="91">
        <v>-31306441</v>
      </c>
      <c r="C125" s="91">
        <v>-9844887.7699999996</v>
      </c>
      <c r="D125" s="92">
        <v>31.446844341073501</v>
      </c>
      <c r="E125" s="91">
        <v>-1025000</v>
      </c>
    </row>
    <row r="126" spans="1:5">
      <c r="A126" s="90"/>
      <c r="B126" s="91"/>
      <c r="C126" s="91"/>
      <c r="D126" s="92"/>
      <c r="E126" s="91"/>
    </row>
    <row r="127" spans="1:5" ht="27.6">
      <c r="A127" s="100" t="s">
        <v>571</v>
      </c>
      <c r="B127" s="101"/>
      <c r="C127" s="101"/>
      <c r="D127" s="102"/>
      <c r="E127" s="101"/>
    </row>
    <row r="128" spans="1:5">
      <c r="A128" s="93" t="s">
        <v>508</v>
      </c>
      <c r="B128" s="94">
        <f>2111663930-17475681</f>
        <v>2094188249</v>
      </c>
      <c r="C128" s="94">
        <f>1828371821.9-4911071</f>
        <v>1823460750.9000001</v>
      </c>
      <c r="D128" s="95">
        <f>C128/B128*100</f>
        <v>87.07243734037398</v>
      </c>
      <c r="E128" s="94">
        <f>113656694.34-68641</f>
        <v>113588053.34</v>
      </c>
    </row>
    <row r="129" spans="1:5" ht="26.4">
      <c r="A129" s="96" t="s">
        <v>509</v>
      </c>
      <c r="B129" s="91">
        <v>0</v>
      </c>
      <c r="C129" s="91">
        <v>54985.5</v>
      </c>
      <c r="D129" s="92">
        <v>0</v>
      </c>
      <c r="E129" s="91">
        <v>9106.07</v>
      </c>
    </row>
    <row r="130" spans="1:5">
      <c r="A130" s="96" t="s">
        <v>510</v>
      </c>
      <c r="B130" s="91">
        <v>120201667</v>
      </c>
      <c r="C130" s="91">
        <v>84142356.400000006</v>
      </c>
      <c r="D130" s="92">
        <v>70.000989586941401</v>
      </c>
      <c r="E130" s="91">
        <v>30485010.239999998</v>
      </c>
    </row>
    <row r="131" spans="1:5">
      <c r="A131" s="97" t="s">
        <v>511</v>
      </c>
      <c r="B131" s="91">
        <v>120201667</v>
      </c>
      <c r="C131" s="91">
        <v>84142356.400000006</v>
      </c>
      <c r="D131" s="92">
        <v>70.000989586941401</v>
      </c>
      <c r="E131" s="91">
        <v>30485010.239999998</v>
      </c>
    </row>
    <row r="132" spans="1:5">
      <c r="A132" s="96" t="s">
        <v>512</v>
      </c>
      <c r="B132" s="91">
        <v>1408219</v>
      </c>
      <c r="C132" s="91">
        <v>1332451</v>
      </c>
      <c r="D132" s="92">
        <v>94.6195868682357</v>
      </c>
      <c r="E132" s="91">
        <v>401841.03</v>
      </c>
    </row>
    <row r="133" spans="1:5">
      <c r="A133" s="97" t="s">
        <v>515</v>
      </c>
      <c r="B133" s="91">
        <v>229200</v>
      </c>
      <c r="C133" s="91">
        <v>302840.93</v>
      </c>
      <c r="D133" s="92">
        <v>132.12955061081999</v>
      </c>
      <c r="E133" s="91">
        <v>132191.51</v>
      </c>
    </row>
    <row r="134" spans="1:5">
      <c r="A134" s="98" t="s">
        <v>516</v>
      </c>
      <c r="B134" s="91">
        <v>229200</v>
      </c>
      <c r="C134" s="91">
        <v>302840.93</v>
      </c>
      <c r="D134" s="92">
        <v>132.12955061081999</v>
      </c>
      <c r="E134" s="91">
        <v>132191.51</v>
      </c>
    </row>
    <row r="135" spans="1:5" ht="26.4">
      <c r="A135" s="99" t="s">
        <v>517</v>
      </c>
      <c r="B135" s="91">
        <v>19200</v>
      </c>
      <c r="C135" s="91">
        <v>3840</v>
      </c>
      <c r="D135" s="92">
        <v>20</v>
      </c>
      <c r="E135" s="91">
        <v>3840</v>
      </c>
    </row>
    <row r="136" spans="1:5" ht="52.8">
      <c r="A136" s="99" t="s">
        <v>519</v>
      </c>
      <c r="B136" s="91">
        <v>210000</v>
      </c>
      <c r="C136" s="91">
        <v>299000.93</v>
      </c>
      <c r="D136" s="92">
        <v>142.381395238095</v>
      </c>
      <c r="E136" s="91">
        <v>128351.51</v>
      </c>
    </row>
    <row r="137" spans="1:5" ht="26.4">
      <c r="A137" s="97" t="s">
        <v>520</v>
      </c>
      <c r="B137" s="91">
        <v>1179019</v>
      </c>
      <c r="C137" s="91">
        <v>1029610.07</v>
      </c>
      <c r="D137" s="92">
        <v>87.327691071984404</v>
      </c>
      <c r="E137" s="91">
        <v>269649.52</v>
      </c>
    </row>
    <row r="138" spans="1:5" ht="39.6">
      <c r="A138" s="98" t="s">
        <v>521</v>
      </c>
      <c r="B138" s="91">
        <v>1179019</v>
      </c>
      <c r="C138" s="91">
        <v>1029610.07</v>
      </c>
      <c r="D138" s="92">
        <v>87.327691071984404</v>
      </c>
      <c r="E138" s="91">
        <v>269649.52</v>
      </c>
    </row>
    <row r="139" spans="1:5" ht="52.8">
      <c r="A139" s="99" t="s">
        <v>523</v>
      </c>
      <c r="B139" s="91">
        <v>285211</v>
      </c>
      <c r="C139" s="91">
        <v>83013.509999999995</v>
      </c>
      <c r="D139" s="92">
        <v>29.105998716739499</v>
      </c>
      <c r="E139" s="91">
        <v>4351.68</v>
      </c>
    </row>
    <row r="140" spans="1:5" ht="79.2">
      <c r="A140" s="99" t="s">
        <v>524</v>
      </c>
      <c r="B140" s="91">
        <v>893808</v>
      </c>
      <c r="C140" s="91">
        <v>889259.03</v>
      </c>
      <c r="D140" s="92">
        <v>99.491057363550098</v>
      </c>
      <c r="E140" s="91">
        <v>263831.28000000003</v>
      </c>
    </row>
    <row r="141" spans="1:5" ht="79.2">
      <c r="A141" s="99" t="s">
        <v>525</v>
      </c>
      <c r="B141" s="91">
        <v>0</v>
      </c>
      <c r="C141" s="91">
        <v>57337.53</v>
      </c>
      <c r="D141" s="92">
        <v>0</v>
      </c>
      <c r="E141" s="91">
        <v>1466.56</v>
      </c>
    </row>
    <row r="142" spans="1:5">
      <c r="A142" s="96" t="s">
        <v>526</v>
      </c>
      <c r="B142" s="91">
        <f>1990054044-17475681</f>
        <v>1972578363</v>
      </c>
      <c r="C142" s="91">
        <f>1742842029-4911071</f>
        <v>1737930958</v>
      </c>
      <c r="D142" s="92">
        <f>C142/B142*100</f>
        <v>88.104533163228254</v>
      </c>
      <c r="E142" s="91">
        <f>82760737-68641</f>
        <v>82692096</v>
      </c>
    </row>
    <row r="143" spans="1:5" ht="26.4">
      <c r="A143" s="97" t="s">
        <v>527</v>
      </c>
      <c r="B143" s="91">
        <v>1972578363</v>
      </c>
      <c r="C143" s="91">
        <v>1725366348</v>
      </c>
      <c r="D143" s="92">
        <f>C143/B143*100</f>
        <v>87.467569368244156</v>
      </c>
      <c r="E143" s="91">
        <v>81585056</v>
      </c>
    </row>
    <row r="144" spans="1:5" ht="26.4">
      <c r="A144" s="97" t="s">
        <v>528</v>
      </c>
      <c r="B144" s="91">
        <f>17475681-17475681</f>
        <v>0</v>
      </c>
      <c r="C144" s="91">
        <f>17475681-4911071</f>
        <v>12564610</v>
      </c>
      <c r="D144" s="92">
        <v>0</v>
      </c>
      <c r="E144" s="91">
        <f>1175681-68641</f>
        <v>1107040</v>
      </c>
    </row>
    <row r="145" spans="1:5">
      <c r="A145" s="93" t="s">
        <v>529</v>
      </c>
      <c r="B145" s="94">
        <v>2151003270</v>
      </c>
      <c r="C145" s="94">
        <v>625563856.26999998</v>
      </c>
      <c r="D145" s="95">
        <v>29.0824223744672</v>
      </c>
      <c r="E145" s="94">
        <v>118994573.81999999</v>
      </c>
    </row>
    <row r="146" spans="1:5">
      <c r="A146" s="96" t="s">
        <v>530</v>
      </c>
      <c r="B146" s="91">
        <v>1800063123</v>
      </c>
      <c r="C146" s="91">
        <v>491682883.22000003</v>
      </c>
      <c r="D146" s="92">
        <v>27.314757851411201</v>
      </c>
      <c r="E146" s="91">
        <v>92622421.150000006</v>
      </c>
    </row>
    <row r="147" spans="1:5">
      <c r="A147" s="97" t="s">
        <v>531</v>
      </c>
      <c r="B147" s="91">
        <v>203075540</v>
      </c>
      <c r="C147" s="91">
        <v>61726186.640000001</v>
      </c>
      <c r="D147" s="92">
        <v>30.3956777069262</v>
      </c>
      <c r="E147" s="91">
        <v>13850359.08</v>
      </c>
    </row>
    <row r="148" spans="1:5">
      <c r="A148" s="98" t="s">
        <v>532</v>
      </c>
      <c r="B148" s="91">
        <v>82492044</v>
      </c>
      <c r="C148" s="91">
        <v>26209560.109999999</v>
      </c>
      <c r="D148" s="92">
        <v>31.7722277678075</v>
      </c>
      <c r="E148" s="91">
        <v>6061629.25</v>
      </c>
    </row>
    <row r="149" spans="1:5">
      <c r="A149" s="98" t="s">
        <v>533</v>
      </c>
      <c r="B149" s="91">
        <v>120583496</v>
      </c>
      <c r="C149" s="91">
        <v>35516626.530000001</v>
      </c>
      <c r="D149" s="92">
        <v>29.453969828507901</v>
      </c>
      <c r="E149" s="91">
        <v>7788729.8300000001</v>
      </c>
    </row>
    <row r="150" spans="1:5" ht="26.4">
      <c r="A150" s="97" t="s">
        <v>535</v>
      </c>
      <c r="B150" s="91">
        <v>1437433018</v>
      </c>
      <c r="C150" s="91">
        <v>379303086.08999997</v>
      </c>
      <c r="D150" s="92">
        <v>26.387531199036399</v>
      </c>
      <c r="E150" s="91">
        <v>70873322.629999995</v>
      </c>
    </row>
    <row r="151" spans="1:5">
      <c r="A151" s="98" t="s">
        <v>536</v>
      </c>
      <c r="B151" s="91">
        <v>1434927611</v>
      </c>
      <c r="C151" s="91">
        <v>378204649.61000001</v>
      </c>
      <c r="D151" s="92">
        <v>26.357054300908601</v>
      </c>
      <c r="E151" s="91">
        <v>70673591.069999993</v>
      </c>
    </row>
    <row r="152" spans="1:5">
      <c r="A152" s="98" t="s">
        <v>537</v>
      </c>
      <c r="B152" s="91">
        <v>2505407</v>
      </c>
      <c r="C152" s="91">
        <v>1098436.48</v>
      </c>
      <c r="D152" s="92">
        <v>43.842636346110602</v>
      </c>
      <c r="E152" s="91">
        <v>199731.56</v>
      </c>
    </row>
    <row r="153" spans="1:5" ht="26.4">
      <c r="A153" s="97" t="s">
        <v>538</v>
      </c>
      <c r="B153" s="91">
        <v>25480991</v>
      </c>
      <c r="C153" s="91">
        <v>2741223.86</v>
      </c>
      <c r="D153" s="92">
        <v>10.757916989963199</v>
      </c>
      <c r="E153" s="91">
        <v>770494.53</v>
      </c>
    </row>
    <row r="154" spans="1:5">
      <c r="A154" s="98" t="s">
        <v>539</v>
      </c>
      <c r="B154" s="91">
        <v>208556</v>
      </c>
      <c r="C154" s="91">
        <v>58708.59</v>
      </c>
      <c r="D154" s="92">
        <v>28.1500364410518</v>
      </c>
      <c r="E154" s="91">
        <v>58708.59</v>
      </c>
    </row>
    <row r="155" spans="1:5">
      <c r="A155" s="98" t="s">
        <v>540</v>
      </c>
      <c r="B155" s="91">
        <v>25272435</v>
      </c>
      <c r="C155" s="91">
        <v>2682515.27</v>
      </c>
      <c r="D155" s="92">
        <v>10.614391806725401</v>
      </c>
      <c r="E155" s="91">
        <v>711785.94</v>
      </c>
    </row>
    <row r="156" spans="1:5" ht="26.4">
      <c r="A156" s="97" t="s">
        <v>541</v>
      </c>
      <c r="B156" s="91">
        <v>134073574</v>
      </c>
      <c r="C156" s="91">
        <v>47912386.630000003</v>
      </c>
      <c r="D156" s="92">
        <v>35.735891272652999</v>
      </c>
      <c r="E156" s="91">
        <v>7128244.9100000001</v>
      </c>
    </row>
    <row r="157" spans="1:5">
      <c r="A157" s="98" t="s">
        <v>542</v>
      </c>
      <c r="B157" s="91">
        <v>115598</v>
      </c>
      <c r="C157" s="91">
        <v>72786.070000000007</v>
      </c>
      <c r="D157" s="92">
        <v>62.964817730410601</v>
      </c>
      <c r="E157" s="91">
        <v>20353.14</v>
      </c>
    </row>
    <row r="158" spans="1:5" ht="26.4">
      <c r="A158" s="99" t="s">
        <v>543</v>
      </c>
      <c r="B158" s="91">
        <v>115598</v>
      </c>
      <c r="C158" s="91">
        <v>72786.070000000007</v>
      </c>
      <c r="D158" s="92">
        <v>62.964817730410601</v>
      </c>
      <c r="E158" s="91">
        <v>20353.14</v>
      </c>
    </row>
    <row r="159" spans="1:5" ht="52.8">
      <c r="A159" s="98" t="s">
        <v>544</v>
      </c>
      <c r="B159" s="91">
        <v>133952608</v>
      </c>
      <c r="C159" s="91">
        <v>47839600.560000002</v>
      </c>
      <c r="D159" s="92">
        <v>35.713825415030399</v>
      </c>
      <c r="E159" s="91">
        <v>7107891.7699999996</v>
      </c>
    </row>
    <row r="160" spans="1:5" ht="39.6">
      <c r="A160" s="99" t="s">
        <v>545</v>
      </c>
      <c r="B160" s="91">
        <v>38733366</v>
      </c>
      <c r="C160" s="91">
        <v>9060299.5</v>
      </c>
      <c r="D160" s="92">
        <v>23.391459187925999</v>
      </c>
      <c r="E160" s="91">
        <v>1776834.52</v>
      </c>
    </row>
    <row r="161" spans="1:5" ht="66">
      <c r="A161" s="99" t="s">
        <v>546</v>
      </c>
      <c r="B161" s="91">
        <v>95219242</v>
      </c>
      <c r="C161" s="91">
        <v>38779301.060000002</v>
      </c>
      <c r="D161" s="92">
        <v>40.726328256215297</v>
      </c>
      <c r="E161" s="91">
        <v>5331057.25</v>
      </c>
    </row>
    <row r="162" spans="1:5" ht="26.4">
      <c r="A162" s="98" t="s">
        <v>547</v>
      </c>
      <c r="B162" s="91">
        <v>5368</v>
      </c>
      <c r="C162" s="91">
        <v>0</v>
      </c>
      <c r="D162" s="92">
        <v>0</v>
      </c>
      <c r="E162" s="91">
        <v>0</v>
      </c>
    </row>
    <row r="163" spans="1:5" ht="39.6">
      <c r="A163" s="99" t="s">
        <v>549</v>
      </c>
      <c r="B163" s="91">
        <v>5368</v>
      </c>
      <c r="C163" s="91">
        <v>0</v>
      </c>
      <c r="D163" s="92">
        <v>0</v>
      </c>
      <c r="E163" s="91">
        <v>0</v>
      </c>
    </row>
    <row r="164" spans="1:5">
      <c r="A164" s="96" t="s">
        <v>550</v>
      </c>
      <c r="B164" s="91">
        <v>350940147</v>
      </c>
      <c r="C164" s="91">
        <v>133880973.05</v>
      </c>
      <c r="D164" s="92">
        <v>38.149232623989299</v>
      </c>
      <c r="E164" s="91">
        <v>26372152.670000002</v>
      </c>
    </row>
    <row r="165" spans="1:5">
      <c r="A165" s="97" t="s">
        <v>551</v>
      </c>
      <c r="B165" s="91">
        <v>270436292</v>
      </c>
      <c r="C165" s="91">
        <v>85288113.370000005</v>
      </c>
      <c r="D165" s="92">
        <v>31.537229245104399</v>
      </c>
      <c r="E165" s="91">
        <v>15252007.869999999</v>
      </c>
    </row>
    <row r="166" spans="1:5">
      <c r="A166" s="97" t="s">
        <v>552</v>
      </c>
      <c r="B166" s="91">
        <v>80503855</v>
      </c>
      <c r="C166" s="91">
        <v>48592859.68</v>
      </c>
      <c r="D166" s="92">
        <v>60.360910269452297</v>
      </c>
      <c r="E166" s="91">
        <v>11120144.800000001</v>
      </c>
    </row>
    <row r="167" spans="1:5" ht="52.8">
      <c r="A167" s="98" t="s">
        <v>555</v>
      </c>
      <c r="B167" s="91">
        <v>80503855</v>
      </c>
      <c r="C167" s="91">
        <v>48592859.68</v>
      </c>
      <c r="D167" s="92">
        <v>60.360910269452297</v>
      </c>
      <c r="E167" s="91">
        <v>11120144.800000001</v>
      </c>
    </row>
    <row r="168" spans="1:5" ht="39.6">
      <c r="A168" s="99" t="s">
        <v>556</v>
      </c>
      <c r="B168" s="91">
        <v>72948921</v>
      </c>
      <c r="C168" s="91">
        <v>47250213.590000004</v>
      </c>
      <c r="D168" s="92">
        <v>64.771641502415093</v>
      </c>
      <c r="E168" s="91">
        <v>11018078.439999999</v>
      </c>
    </row>
    <row r="169" spans="1:5" ht="66">
      <c r="A169" s="99" t="s">
        <v>557</v>
      </c>
      <c r="B169" s="91">
        <v>7554934</v>
      </c>
      <c r="C169" s="91">
        <v>1342646.09</v>
      </c>
      <c r="D169" s="92">
        <v>17.771777887139699</v>
      </c>
      <c r="E169" s="91">
        <v>102066.36</v>
      </c>
    </row>
    <row r="170" spans="1:5">
      <c r="A170" s="90" t="s">
        <v>116</v>
      </c>
      <c r="B170" s="91">
        <f>-39339340-17475681</f>
        <v>-56815021</v>
      </c>
      <c r="C170" s="91">
        <f>1202807965.63-4911071</f>
        <v>1197896894.6300001</v>
      </c>
      <c r="D170" s="92">
        <f>C170/B170*100</f>
        <v>-2108.4158265645983</v>
      </c>
      <c r="E170" s="91">
        <f>-5337879.48-68641</f>
        <v>-5406520.4800000004</v>
      </c>
    </row>
    <row r="171" spans="1:5">
      <c r="A171" s="90" t="s">
        <v>561</v>
      </c>
      <c r="B171" s="91">
        <f>39339340+17475681</f>
        <v>56815021</v>
      </c>
      <c r="C171" s="91">
        <f>-1202807965.63+4911071</f>
        <v>-1197896894.6300001</v>
      </c>
      <c r="D171" s="92">
        <f t="shared" ref="D171:D174" si="0">C171/B171*100</f>
        <v>-2108.4158265645983</v>
      </c>
      <c r="E171" s="91">
        <f>5337879.48+68641</f>
        <v>5406520.4800000004</v>
      </c>
    </row>
    <row r="172" spans="1:5">
      <c r="A172" s="96" t="s">
        <v>570</v>
      </c>
      <c r="B172" s="91">
        <f>39339340+17475681</f>
        <v>56815021</v>
      </c>
      <c r="C172" s="91">
        <f>-1202807965.63+4911071</f>
        <v>-1197896894.6300001</v>
      </c>
      <c r="D172" s="92">
        <f t="shared" si="0"/>
        <v>-2108.4158265645983</v>
      </c>
      <c r="E172" s="91">
        <f>5337879.48+68641</f>
        <v>5406520.4800000004</v>
      </c>
    </row>
    <row r="173" spans="1:5" ht="26.4">
      <c r="A173" s="97" t="s">
        <v>565</v>
      </c>
      <c r="B173" s="91">
        <v>4076</v>
      </c>
      <c r="C173" s="91">
        <v>0</v>
      </c>
      <c r="D173" s="92">
        <f t="shared" si="0"/>
        <v>0</v>
      </c>
      <c r="E173" s="91">
        <v>0</v>
      </c>
    </row>
    <row r="174" spans="1:5" ht="26.4">
      <c r="A174" s="97" t="s">
        <v>566</v>
      </c>
      <c r="B174" s="91">
        <v>56810945</v>
      </c>
      <c r="C174" s="91">
        <v>-57658256.350000001</v>
      </c>
      <c r="D174" s="92">
        <f t="shared" si="0"/>
        <v>-101.49145794001491</v>
      </c>
      <c r="E174" s="91">
        <v>-15751458.4</v>
      </c>
    </row>
    <row r="175" spans="1:5">
      <c r="A175" s="90"/>
      <c r="B175" s="91"/>
      <c r="C175" s="91"/>
      <c r="D175" s="92"/>
      <c r="E175" s="91"/>
    </row>
    <row r="176" spans="1:5">
      <c r="A176" s="103" t="s">
        <v>572</v>
      </c>
      <c r="B176" s="91"/>
      <c r="C176" s="91"/>
      <c r="D176" s="92"/>
      <c r="E176" s="91"/>
    </row>
    <row r="177" spans="1:5">
      <c r="A177" s="93" t="s">
        <v>508</v>
      </c>
      <c r="B177" s="94">
        <v>7175783</v>
      </c>
      <c r="C177" s="94">
        <v>7175783</v>
      </c>
      <c r="D177" s="95">
        <v>100</v>
      </c>
      <c r="E177" s="94">
        <v>136985</v>
      </c>
    </row>
    <row r="178" spans="1:5" ht="26.4">
      <c r="A178" s="96" t="s">
        <v>509</v>
      </c>
      <c r="B178" s="91">
        <v>0</v>
      </c>
      <c r="C178" s="91">
        <v>0</v>
      </c>
      <c r="D178" s="92">
        <v>0</v>
      </c>
      <c r="E178" s="91">
        <v>-80</v>
      </c>
    </row>
    <row r="179" spans="1:5">
      <c r="A179" s="96" t="s">
        <v>526</v>
      </c>
      <c r="B179" s="91">
        <v>7175783</v>
      </c>
      <c r="C179" s="91">
        <v>7175783</v>
      </c>
      <c r="D179" s="92">
        <v>100</v>
      </c>
      <c r="E179" s="91">
        <v>137065</v>
      </c>
    </row>
    <row r="180" spans="1:5" ht="26.4">
      <c r="A180" s="97" t="s">
        <v>527</v>
      </c>
      <c r="B180" s="91">
        <v>7175783</v>
      </c>
      <c r="C180" s="91">
        <v>7175783</v>
      </c>
      <c r="D180" s="92">
        <v>100</v>
      </c>
      <c r="E180" s="91">
        <v>137065</v>
      </c>
    </row>
    <row r="181" spans="1:5">
      <c r="A181" s="93" t="s">
        <v>529</v>
      </c>
      <c r="B181" s="94">
        <v>7175783</v>
      </c>
      <c r="C181" s="94">
        <v>2650369.5499999998</v>
      </c>
      <c r="D181" s="95">
        <v>36.934917764375001</v>
      </c>
      <c r="E181" s="94">
        <v>610464.51</v>
      </c>
    </row>
    <row r="182" spans="1:5">
      <c r="A182" s="96" t="s">
        <v>530</v>
      </c>
      <c r="B182" s="91">
        <v>6927936</v>
      </c>
      <c r="C182" s="91">
        <v>2643536.81</v>
      </c>
      <c r="D182" s="92">
        <v>38.157639013986298</v>
      </c>
      <c r="E182" s="91">
        <v>608900.61</v>
      </c>
    </row>
    <row r="183" spans="1:5">
      <c r="A183" s="97" t="s">
        <v>531</v>
      </c>
      <c r="B183" s="91">
        <v>6597840</v>
      </c>
      <c r="C183" s="91">
        <v>2496783.31</v>
      </c>
      <c r="D183" s="92">
        <v>37.842434948407401</v>
      </c>
      <c r="E183" s="91">
        <v>586208.91</v>
      </c>
    </row>
    <row r="184" spans="1:5">
      <c r="A184" s="98" t="s">
        <v>532</v>
      </c>
      <c r="B184" s="91">
        <v>3234297</v>
      </c>
      <c r="C184" s="91">
        <v>1072608.49</v>
      </c>
      <c r="D184" s="92">
        <v>33.163574340884601</v>
      </c>
      <c r="E184" s="91">
        <v>277749.19</v>
      </c>
    </row>
    <row r="185" spans="1:5">
      <c r="A185" s="98" t="s">
        <v>533</v>
      </c>
      <c r="B185" s="91">
        <v>3363543</v>
      </c>
      <c r="C185" s="91">
        <v>1424174.82</v>
      </c>
      <c r="D185" s="92">
        <v>42.341507749417801</v>
      </c>
      <c r="E185" s="91">
        <v>308459.71999999997</v>
      </c>
    </row>
    <row r="186" spans="1:5" ht="26.4">
      <c r="A186" s="97" t="s">
        <v>535</v>
      </c>
      <c r="B186" s="91">
        <v>296801</v>
      </c>
      <c r="C186" s="91">
        <v>113458.5</v>
      </c>
      <c r="D186" s="92">
        <v>38.227128614795802</v>
      </c>
      <c r="E186" s="91">
        <v>22691.7</v>
      </c>
    </row>
    <row r="187" spans="1:5">
      <c r="A187" s="98" t="s">
        <v>536</v>
      </c>
      <c r="B187" s="91">
        <v>24500</v>
      </c>
      <c r="C187" s="91">
        <v>0</v>
      </c>
      <c r="D187" s="92">
        <v>0</v>
      </c>
      <c r="E187" s="91">
        <v>0</v>
      </c>
    </row>
    <row r="188" spans="1:5">
      <c r="A188" s="98" t="s">
        <v>537</v>
      </c>
      <c r="B188" s="91">
        <v>272301</v>
      </c>
      <c r="C188" s="91">
        <v>113458.5</v>
      </c>
      <c r="D188" s="92">
        <v>41.666574856500702</v>
      </c>
      <c r="E188" s="91">
        <v>22691.7</v>
      </c>
    </row>
    <row r="189" spans="1:5" ht="26.4">
      <c r="A189" s="97" t="s">
        <v>541</v>
      </c>
      <c r="B189" s="91">
        <v>33295</v>
      </c>
      <c r="C189" s="91">
        <v>33295</v>
      </c>
      <c r="D189" s="92">
        <v>100</v>
      </c>
      <c r="E189" s="91">
        <v>0</v>
      </c>
    </row>
    <row r="190" spans="1:5">
      <c r="A190" s="98" t="s">
        <v>542</v>
      </c>
      <c r="B190" s="91">
        <v>33295</v>
      </c>
      <c r="C190" s="91">
        <v>33295</v>
      </c>
      <c r="D190" s="92">
        <v>100</v>
      </c>
      <c r="E190" s="91">
        <v>0</v>
      </c>
    </row>
    <row r="191" spans="1:5" ht="26.4">
      <c r="A191" s="99" t="s">
        <v>573</v>
      </c>
      <c r="B191" s="91">
        <v>33295</v>
      </c>
      <c r="C191" s="91">
        <v>33295</v>
      </c>
      <c r="D191" s="92">
        <v>100</v>
      </c>
      <c r="E191" s="91">
        <v>0</v>
      </c>
    </row>
    <row r="192" spans="1:5" ht="26.4">
      <c r="A192" s="104" t="s">
        <v>574</v>
      </c>
      <c r="B192" s="91">
        <v>33295</v>
      </c>
      <c r="C192" s="91">
        <v>33295</v>
      </c>
      <c r="D192" s="92">
        <v>100</v>
      </c>
      <c r="E192" s="91">
        <v>0</v>
      </c>
    </row>
    <row r="193" spans="1:5">
      <c r="A193" s="96" t="s">
        <v>550</v>
      </c>
      <c r="B193" s="91">
        <v>247847</v>
      </c>
      <c r="C193" s="91">
        <v>6832.74</v>
      </c>
      <c r="D193" s="92">
        <v>2.75683788789051</v>
      </c>
      <c r="E193" s="91">
        <v>1563.9</v>
      </c>
    </row>
    <row r="194" spans="1:5">
      <c r="A194" s="97" t="s">
        <v>551</v>
      </c>
      <c r="B194" s="91">
        <v>247847</v>
      </c>
      <c r="C194" s="91">
        <v>6832.74</v>
      </c>
      <c r="D194" s="92">
        <v>2.75683788789051</v>
      </c>
      <c r="E194" s="91">
        <v>1563.9</v>
      </c>
    </row>
    <row r="195" spans="1:5">
      <c r="A195" s="90" t="s">
        <v>116</v>
      </c>
      <c r="B195" s="91">
        <v>0</v>
      </c>
      <c r="C195" s="91">
        <v>4525413.45</v>
      </c>
      <c r="D195" s="92">
        <v>0</v>
      </c>
      <c r="E195" s="91">
        <v>-473479.51</v>
      </c>
    </row>
    <row r="196" spans="1:5">
      <c r="A196" s="90" t="s">
        <v>561</v>
      </c>
      <c r="B196" s="91">
        <v>0</v>
      </c>
      <c r="C196" s="91">
        <v>-4525413.45</v>
      </c>
      <c r="D196" s="92">
        <v>0</v>
      </c>
      <c r="E196" s="91">
        <v>473479.51</v>
      </c>
    </row>
    <row r="197" spans="1:5">
      <c r="A197" s="96" t="s">
        <v>570</v>
      </c>
      <c r="B197" s="91">
        <v>0</v>
      </c>
      <c r="C197" s="91">
        <v>-4525413.45</v>
      </c>
      <c r="D197" s="92">
        <v>0</v>
      </c>
      <c r="E197" s="91">
        <v>473479.51</v>
      </c>
    </row>
    <row r="198" spans="1:5">
      <c r="A198" s="90"/>
      <c r="B198" s="91"/>
      <c r="C198" s="91"/>
      <c r="D198" s="92"/>
      <c r="E198" s="91"/>
    </row>
    <row r="199" spans="1:5">
      <c r="A199" s="93" t="s">
        <v>569</v>
      </c>
      <c r="B199" s="94"/>
      <c r="C199" s="94"/>
      <c r="D199" s="95"/>
      <c r="E199" s="94"/>
    </row>
    <row r="200" spans="1:5">
      <c r="A200" s="93" t="s">
        <v>508</v>
      </c>
      <c r="B200" s="94">
        <v>7175783</v>
      </c>
      <c r="C200" s="94">
        <v>7175783</v>
      </c>
      <c r="D200" s="95">
        <v>100</v>
      </c>
      <c r="E200" s="94">
        <v>136985</v>
      </c>
    </row>
    <row r="201" spans="1:5" ht="26.4">
      <c r="A201" s="96" t="s">
        <v>509</v>
      </c>
      <c r="B201" s="91">
        <v>0</v>
      </c>
      <c r="C201" s="91">
        <v>0</v>
      </c>
      <c r="D201" s="92">
        <v>0</v>
      </c>
      <c r="E201" s="91">
        <v>-80</v>
      </c>
    </row>
    <row r="202" spans="1:5">
      <c r="A202" s="96" t="s">
        <v>526</v>
      </c>
      <c r="B202" s="91">
        <v>7175783</v>
      </c>
      <c r="C202" s="91">
        <v>7175783</v>
      </c>
      <c r="D202" s="92">
        <v>100</v>
      </c>
      <c r="E202" s="91">
        <v>137065</v>
      </c>
    </row>
    <row r="203" spans="1:5" ht="26.4">
      <c r="A203" s="97" t="s">
        <v>527</v>
      </c>
      <c r="B203" s="91">
        <v>7175783</v>
      </c>
      <c r="C203" s="91">
        <v>7175783</v>
      </c>
      <c r="D203" s="92">
        <v>100</v>
      </c>
      <c r="E203" s="91">
        <v>137065</v>
      </c>
    </row>
    <row r="204" spans="1:5">
      <c r="A204" s="93" t="s">
        <v>529</v>
      </c>
      <c r="B204" s="94">
        <v>7175783</v>
      </c>
      <c r="C204" s="94">
        <v>2650369.5499999998</v>
      </c>
      <c r="D204" s="95">
        <v>36.934917764375001</v>
      </c>
      <c r="E204" s="94">
        <v>610464.51</v>
      </c>
    </row>
    <row r="205" spans="1:5">
      <c r="A205" s="96" t="s">
        <v>530</v>
      </c>
      <c r="B205" s="91">
        <v>6927936</v>
      </c>
      <c r="C205" s="91">
        <v>2643536.81</v>
      </c>
      <c r="D205" s="92">
        <v>38.157639013986298</v>
      </c>
      <c r="E205" s="91">
        <v>608900.61</v>
      </c>
    </row>
    <row r="206" spans="1:5">
      <c r="A206" s="97" t="s">
        <v>531</v>
      </c>
      <c r="B206" s="91">
        <v>6597840</v>
      </c>
      <c r="C206" s="91">
        <v>2496783.31</v>
      </c>
      <c r="D206" s="92">
        <v>37.842434948407401</v>
      </c>
      <c r="E206" s="91">
        <v>586208.91</v>
      </c>
    </row>
    <row r="207" spans="1:5">
      <c r="A207" s="98" t="s">
        <v>532</v>
      </c>
      <c r="B207" s="91">
        <v>3234297</v>
      </c>
      <c r="C207" s="91">
        <v>1072608.49</v>
      </c>
      <c r="D207" s="92">
        <v>33.163574340884601</v>
      </c>
      <c r="E207" s="91">
        <v>277749.19</v>
      </c>
    </row>
    <row r="208" spans="1:5">
      <c r="A208" s="98" t="s">
        <v>533</v>
      </c>
      <c r="B208" s="91">
        <v>3363543</v>
      </c>
      <c r="C208" s="91">
        <v>1424174.82</v>
      </c>
      <c r="D208" s="92">
        <v>42.341507749417801</v>
      </c>
      <c r="E208" s="91">
        <v>308459.71999999997</v>
      </c>
    </row>
    <row r="209" spans="1:5" ht="26.4">
      <c r="A209" s="97" t="s">
        <v>535</v>
      </c>
      <c r="B209" s="91">
        <v>296801</v>
      </c>
      <c r="C209" s="91">
        <v>113458.5</v>
      </c>
      <c r="D209" s="92">
        <v>38.227128614795802</v>
      </c>
      <c r="E209" s="91">
        <v>22691.7</v>
      </c>
    </row>
    <row r="210" spans="1:5">
      <c r="A210" s="98" t="s">
        <v>536</v>
      </c>
      <c r="B210" s="91">
        <v>24500</v>
      </c>
      <c r="C210" s="91">
        <v>0</v>
      </c>
      <c r="D210" s="92">
        <v>0</v>
      </c>
      <c r="E210" s="91">
        <v>0</v>
      </c>
    </row>
    <row r="211" spans="1:5">
      <c r="A211" s="98" t="s">
        <v>537</v>
      </c>
      <c r="B211" s="91">
        <v>272301</v>
      </c>
      <c r="C211" s="91">
        <v>113458.5</v>
      </c>
      <c r="D211" s="92">
        <v>41.666574856500702</v>
      </c>
      <c r="E211" s="91">
        <v>22691.7</v>
      </c>
    </row>
    <row r="212" spans="1:5" ht="26.4">
      <c r="A212" s="97" t="s">
        <v>541</v>
      </c>
      <c r="B212" s="91">
        <v>33295</v>
      </c>
      <c r="C212" s="91">
        <v>33295</v>
      </c>
      <c r="D212" s="92">
        <v>100</v>
      </c>
      <c r="E212" s="91">
        <v>0</v>
      </c>
    </row>
    <row r="213" spans="1:5">
      <c r="A213" s="98" t="s">
        <v>542</v>
      </c>
      <c r="B213" s="91">
        <v>33295</v>
      </c>
      <c r="C213" s="91">
        <v>33295</v>
      </c>
      <c r="D213" s="92">
        <v>100</v>
      </c>
      <c r="E213" s="91">
        <v>0</v>
      </c>
    </row>
    <row r="214" spans="1:5" ht="26.4">
      <c r="A214" s="99" t="s">
        <v>573</v>
      </c>
      <c r="B214" s="91">
        <v>33295</v>
      </c>
      <c r="C214" s="91">
        <v>33295</v>
      </c>
      <c r="D214" s="92">
        <v>100</v>
      </c>
      <c r="E214" s="91">
        <v>0</v>
      </c>
    </row>
    <row r="215" spans="1:5" ht="26.4">
      <c r="A215" s="104" t="s">
        <v>574</v>
      </c>
      <c r="B215" s="91">
        <v>33295</v>
      </c>
      <c r="C215" s="91">
        <v>33295</v>
      </c>
      <c r="D215" s="92">
        <v>100</v>
      </c>
      <c r="E215" s="91">
        <v>0</v>
      </c>
    </row>
    <row r="216" spans="1:5">
      <c r="A216" s="96" t="s">
        <v>550</v>
      </c>
      <c r="B216" s="91">
        <v>247847</v>
      </c>
      <c r="C216" s="91">
        <v>6832.74</v>
      </c>
      <c r="D216" s="92">
        <v>2.75683788789051</v>
      </c>
      <c r="E216" s="91">
        <v>1563.9</v>
      </c>
    </row>
    <row r="217" spans="1:5">
      <c r="A217" s="97" t="s">
        <v>551</v>
      </c>
      <c r="B217" s="91">
        <v>247847</v>
      </c>
      <c r="C217" s="91">
        <v>6832.74</v>
      </c>
      <c r="D217" s="92">
        <v>2.75683788789051</v>
      </c>
      <c r="E217" s="91">
        <v>1563.9</v>
      </c>
    </row>
    <row r="218" spans="1:5">
      <c r="A218" s="90" t="s">
        <v>116</v>
      </c>
      <c r="B218" s="91">
        <v>0</v>
      </c>
      <c r="C218" s="91">
        <v>4525413.45</v>
      </c>
      <c r="D218" s="92">
        <v>0</v>
      </c>
      <c r="E218" s="91">
        <v>-473479.51</v>
      </c>
    </row>
    <row r="219" spans="1:5">
      <c r="A219" s="90" t="s">
        <v>561</v>
      </c>
      <c r="B219" s="91">
        <v>0</v>
      </c>
      <c r="C219" s="91">
        <v>-4525413.45</v>
      </c>
      <c r="D219" s="92">
        <v>0</v>
      </c>
      <c r="E219" s="91">
        <v>473479.51</v>
      </c>
    </row>
    <row r="220" spans="1:5">
      <c r="A220" s="96" t="s">
        <v>570</v>
      </c>
      <c r="B220" s="91">
        <v>0</v>
      </c>
      <c r="C220" s="91">
        <v>-4525413.45</v>
      </c>
      <c r="D220" s="92">
        <v>0</v>
      </c>
      <c r="E220" s="91">
        <v>473479.51</v>
      </c>
    </row>
    <row r="221" spans="1:5">
      <c r="A221" s="90"/>
      <c r="B221" s="91"/>
      <c r="C221" s="91"/>
      <c r="D221" s="92"/>
      <c r="E221" s="91"/>
    </row>
    <row r="222" spans="1:5">
      <c r="A222" s="103" t="s">
        <v>575</v>
      </c>
      <c r="B222" s="91"/>
      <c r="C222" s="91"/>
      <c r="D222" s="92"/>
      <c r="E222" s="91"/>
    </row>
    <row r="223" spans="1:5">
      <c r="A223" s="93" t="s">
        <v>508</v>
      </c>
      <c r="B223" s="94">
        <v>34597776</v>
      </c>
      <c r="C223" s="94">
        <v>34512425.5</v>
      </c>
      <c r="D223" s="95">
        <v>99.753306397497894</v>
      </c>
      <c r="E223" s="94">
        <v>20234.48</v>
      </c>
    </row>
    <row r="224" spans="1:5" ht="26.4">
      <c r="A224" s="96" t="s">
        <v>509</v>
      </c>
      <c r="B224" s="91">
        <v>186800</v>
      </c>
      <c r="C224" s="91">
        <v>101449.5</v>
      </c>
      <c r="D224" s="92">
        <v>54.309154175588901</v>
      </c>
      <c r="E224" s="91">
        <v>20234.48</v>
      </c>
    </row>
    <row r="225" spans="1:5">
      <c r="A225" s="96" t="s">
        <v>526</v>
      </c>
      <c r="B225" s="91">
        <v>34410976</v>
      </c>
      <c r="C225" s="91">
        <v>34410976</v>
      </c>
      <c r="D225" s="92">
        <v>100</v>
      </c>
      <c r="E225" s="91">
        <v>0</v>
      </c>
    </row>
    <row r="226" spans="1:5" ht="26.4">
      <c r="A226" s="97" t="s">
        <v>527</v>
      </c>
      <c r="B226" s="91">
        <v>34410976</v>
      </c>
      <c r="C226" s="91">
        <v>34410976</v>
      </c>
      <c r="D226" s="92">
        <v>100</v>
      </c>
      <c r="E226" s="91">
        <v>0</v>
      </c>
    </row>
    <row r="227" spans="1:5">
      <c r="A227" s="93" t="s">
        <v>529</v>
      </c>
      <c r="B227" s="94">
        <v>34597776</v>
      </c>
      <c r="C227" s="94">
        <v>9922114.8699999992</v>
      </c>
      <c r="D227" s="95">
        <v>28.678475951749</v>
      </c>
      <c r="E227" s="94">
        <v>2284478.16</v>
      </c>
    </row>
    <row r="228" spans="1:5">
      <c r="A228" s="96" t="s">
        <v>530</v>
      </c>
      <c r="B228" s="91">
        <v>32608716</v>
      </c>
      <c r="C228" s="91">
        <v>9851592.1400000006</v>
      </c>
      <c r="D228" s="92">
        <v>30.211530377338399</v>
      </c>
      <c r="E228" s="91">
        <v>2255038.58</v>
      </c>
    </row>
    <row r="229" spans="1:5">
      <c r="A229" s="97" t="s">
        <v>531</v>
      </c>
      <c r="B229" s="91">
        <v>32445633</v>
      </c>
      <c r="C229" s="91">
        <v>9711145.2699999996</v>
      </c>
      <c r="D229" s="92">
        <v>29.930515672170699</v>
      </c>
      <c r="E229" s="91">
        <v>2255038.58</v>
      </c>
    </row>
    <row r="230" spans="1:5">
      <c r="A230" s="98" t="s">
        <v>532</v>
      </c>
      <c r="B230" s="91">
        <v>27833975</v>
      </c>
      <c r="C230" s="91">
        <v>8136165.8600000003</v>
      </c>
      <c r="D230" s="92">
        <v>29.2310597390419</v>
      </c>
      <c r="E230" s="91">
        <v>2032537.01</v>
      </c>
    </row>
    <row r="231" spans="1:5">
      <c r="A231" s="98" t="s">
        <v>533</v>
      </c>
      <c r="B231" s="91">
        <v>4611658</v>
      </c>
      <c r="C231" s="91">
        <v>1574979.41</v>
      </c>
      <c r="D231" s="92">
        <v>34.152129451056403</v>
      </c>
      <c r="E231" s="91">
        <v>222501.57</v>
      </c>
    </row>
    <row r="232" spans="1:5" ht="26.4">
      <c r="A232" s="97" t="s">
        <v>535</v>
      </c>
      <c r="B232" s="91">
        <v>12000</v>
      </c>
      <c r="C232" s="91">
        <v>6000</v>
      </c>
      <c r="D232" s="92">
        <v>50</v>
      </c>
      <c r="E232" s="91">
        <v>0</v>
      </c>
    </row>
    <row r="233" spans="1:5">
      <c r="A233" s="98" t="s">
        <v>536</v>
      </c>
      <c r="B233" s="91">
        <v>12000</v>
      </c>
      <c r="C233" s="91">
        <v>6000</v>
      </c>
      <c r="D233" s="92">
        <v>50</v>
      </c>
      <c r="E233" s="91">
        <v>0</v>
      </c>
    </row>
    <row r="234" spans="1:5" ht="26.4">
      <c r="A234" s="97" t="s">
        <v>538</v>
      </c>
      <c r="B234" s="91">
        <v>149092</v>
      </c>
      <c r="C234" s="91">
        <v>134446.35999999999</v>
      </c>
      <c r="D234" s="92">
        <v>90.176776755291996</v>
      </c>
      <c r="E234" s="91">
        <v>0</v>
      </c>
    </row>
    <row r="235" spans="1:5">
      <c r="A235" s="98" t="s">
        <v>540</v>
      </c>
      <c r="B235" s="91">
        <v>149092</v>
      </c>
      <c r="C235" s="91">
        <v>134446.35999999999</v>
      </c>
      <c r="D235" s="92">
        <v>90.176776755291996</v>
      </c>
      <c r="E235" s="91">
        <v>0</v>
      </c>
    </row>
    <row r="236" spans="1:5" ht="26.4">
      <c r="A236" s="97" t="s">
        <v>541</v>
      </c>
      <c r="B236" s="91">
        <v>1991</v>
      </c>
      <c r="C236" s="91">
        <v>0.51</v>
      </c>
      <c r="D236" s="92">
        <v>2.5615268709189998E-2</v>
      </c>
      <c r="E236" s="91">
        <v>0</v>
      </c>
    </row>
    <row r="237" spans="1:5">
      <c r="A237" s="98" t="s">
        <v>542</v>
      </c>
      <c r="B237" s="91">
        <v>1991</v>
      </c>
      <c r="C237" s="91">
        <v>0.51</v>
      </c>
      <c r="D237" s="92">
        <v>2.5615268709189998E-2</v>
      </c>
      <c r="E237" s="91">
        <v>0</v>
      </c>
    </row>
    <row r="238" spans="1:5" ht="26.4">
      <c r="A238" s="99" t="s">
        <v>543</v>
      </c>
      <c r="B238" s="91">
        <v>1991</v>
      </c>
      <c r="C238" s="91">
        <v>0.51</v>
      </c>
      <c r="D238" s="92">
        <v>2.5615268709189998E-2</v>
      </c>
      <c r="E238" s="91">
        <v>0</v>
      </c>
    </row>
    <row r="239" spans="1:5">
      <c r="A239" s="96" t="s">
        <v>550</v>
      </c>
      <c r="B239" s="91">
        <v>1989060</v>
      </c>
      <c r="C239" s="91">
        <v>70522.73</v>
      </c>
      <c r="D239" s="92">
        <v>3.5455305521201002</v>
      </c>
      <c r="E239" s="91">
        <v>29439.58</v>
      </c>
    </row>
    <row r="240" spans="1:5">
      <c r="A240" s="97" t="s">
        <v>551</v>
      </c>
      <c r="B240" s="91">
        <v>1989060</v>
      </c>
      <c r="C240" s="91">
        <v>70522.73</v>
      </c>
      <c r="D240" s="92">
        <v>3.5455305521201002</v>
      </c>
      <c r="E240" s="91">
        <v>29439.58</v>
      </c>
    </row>
    <row r="241" spans="1:5">
      <c r="A241" s="90" t="s">
        <v>116</v>
      </c>
      <c r="B241" s="91">
        <v>0</v>
      </c>
      <c r="C241" s="91">
        <v>24590310.629999999</v>
      </c>
      <c r="D241" s="92">
        <v>0</v>
      </c>
      <c r="E241" s="91">
        <v>-2264243.6800000002</v>
      </c>
    </row>
    <row r="242" spans="1:5">
      <c r="A242" s="90" t="s">
        <v>561</v>
      </c>
      <c r="B242" s="91">
        <v>0</v>
      </c>
      <c r="C242" s="91">
        <v>-24590310.629999999</v>
      </c>
      <c r="D242" s="92">
        <v>0</v>
      </c>
      <c r="E242" s="91">
        <v>2264243.6800000002</v>
      </c>
    </row>
    <row r="243" spans="1:5">
      <c r="A243" s="96" t="s">
        <v>570</v>
      </c>
      <c r="B243" s="91">
        <v>0</v>
      </c>
      <c r="C243" s="91">
        <v>-24590310.629999999</v>
      </c>
      <c r="D243" s="92">
        <v>0</v>
      </c>
      <c r="E243" s="91">
        <v>2264243.6800000002</v>
      </c>
    </row>
    <row r="244" spans="1:5">
      <c r="A244" s="90"/>
      <c r="B244" s="91"/>
      <c r="C244" s="91"/>
      <c r="D244" s="92"/>
      <c r="E244" s="91"/>
    </row>
    <row r="245" spans="1:5">
      <c r="A245" s="93" t="s">
        <v>569</v>
      </c>
      <c r="B245" s="94"/>
      <c r="C245" s="94"/>
      <c r="D245" s="95"/>
      <c r="E245" s="94"/>
    </row>
    <row r="246" spans="1:5">
      <c r="A246" s="93" t="s">
        <v>508</v>
      </c>
      <c r="B246" s="94">
        <v>34597776</v>
      </c>
      <c r="C246" s="94">
        <v>34512425.5</v>
      </c>
      <c r="D246" s="95">
        <v>99.753306397497894</v>
      </c>
      <c r="E246" s="94">
        <v>20234.48</v>
      </c>
    </row>
    <row r="247" spans="1:5" ht="26.4">
      <c r="A247" s="96" t="s">
        <v>509</v>
      </c>
      <c r="B247" s="91">
        <v>186800</v>
      </c>
      <c r="C247" s="91">
        <v>101449.5</v>
      </c>
      <c r="D247" s="92">
        <v>54.309154175588901</v>
      </c>
      <c r="E247" s="91">
        <v>20234.48</v>
      </c>
    </row>
    <row r="248" spans="1:5">
      <c r="A248" s="96" t="s">
        <v>526</v>
      </c>
      <c r="B248" s="91">
        <v>34410976</v>
      </c>
      <c r="C248" s="91">
        <v>34410976</v>
      </c>
      <c r="D248" s="92">
        <v>100</v>
      </c>
      <c r="E248" s="91">
        <v>0</v>
      </c>
    </row>
    <row r="249" spans="1:5" ht="26.4">
      <c r="A249" s="97" t="s">
        <v>527</v>
      </c>
      <c r="B249" s="91">
        <v>34410976</v>
      </c>
      <c r="C249" s="91">
        <v>34410976</v>
      </c>
      <c r="D249" s="92">
        <v>100</v>
      </c>
      <c r="E249" s="91">
        <v>0</v>
      </c>
    </row>
    <row r="250" spans="1:5">
      <c r="A250" s="93" t="s">
        <v>529</v>
      </c>
      <c r="B250" s="94">
        <v>34597776</v>
      </c>
      <c r="C250" s="94">
        <v>9922114.8699999992</v>
      </c>
      <c r="D250" s="95">
        <v>28.678475951749</v>
      </c>
      <c r="E250" s="94">
        <v>2284478.16</v>
      </c>
    </row>
    <row r="251" spans="1:5">
      <c r="A251" s="96" t="s">
        <v>530</v>
      </c>
      <c r="B251" s="91">
        <v>32608716</v>
      </c>
      <c r="C251" s="91">
        <v>9851592.1400000006</v>
      </c>
      <c r="D251" s="92">
        <v>30.211530377338399</v>
      </c>
      <c r="E251" s="91">
        <v>2255038.58</v>
      </c>
    </row>
    <row r="252" spans="1:5">
      <c r="A252" s="97" t="s">
        <v>531</v>
      </c>
      <c r="B252" s="91">
        <v>32445633</v>
      </c>
      <c r="C252" s="91">
        <v>9711145.2699999996</v>
      </c>
      <c r="D252" s="92">
        <v>29.930515672170699</v>
      </c>
      <c r="E252" s="91">
        <v>2255038.58</v>
      </c>
    </row>
    <row r="253" spans="1:5">
      <c r="A253" s="98" t="s">
        <v>532</v>
      </c>
      <c r="B253" s="91">
        <v>27833975</v>
      </c>
      <c r="C253" s="91">
        <v>8136165.8600000003</v>
      </c>
      <c r="D253" s="92">
        <v>29.2310597390419</v>
      </c>
      <c r="E253" s="91">
        <v>2032537.01</v>
      </c>
    </row>
    <row r="254" spans="1:5">
      <c r="A254" s="98" t="s">
        <v>533</v>
      </c>
      <c r="B254" s="91">
        <v>4611658</v>
      </c>
      <c r="C254" s="91">
        <v>1574979.41</v>
      </c>
      <c r="D254" s="92">
        <v>34.152129451056403</v>
      </c>
      <c r="E254" s="91">
        <v>222501.57</v>
      </c>
    </row>
    <row r="255" spans="1:5" ht="26.4">
      <c r="A255" s="97" t="s">
        <v>535</v>
      </c>
      <c r="B255" s="91">
        <v>12000</v>
      </c>
      <c r="C255" s="91">
        <v>6000</v>
      </c>
      <c r="D255" s="92">
        <v>50</v>
      </c>
      <c r="E255" s="91">
        <v>0</v>
      </c>
    </row>
    <row r="256" spans="1:5">
      <c r="A256" s="98" t="s">
        <v>536</v>
      </c>
      <c r="B256" s="91">
        <v>12000</v>
      </c>
      <c r="C256" s="91">
        <v>6000</v>
      </c>
      <c r="D256" s="92">
        <v>50</v>
      </c>
      <c r="E256" s="91">
        <v>0</v>
      </c>
    </row>
    <row r="257" spans="1:5" ht="26.4">
      <c r="A257" s="97" t="s">
        <v>538</v>
      </c>
      <c r="B257" s="91">
        <v>149092</v>
      </c>
      <c r="C257" s="91">
        <v>134446.35999999999</v>
      </c>
      <c r="D257" s="92">
        <v>90.176776755291996</v>
      </c>
      <c r="E257" s="91">
        <v>0</v>
      </c>
    </row>
    <row r="258" spans="1:5">
      <c r="A258" s="98" t="s">
        <v>540</v>
      </c>
      <c r="B258" s="91">
        <v>149092</v>
      </c>
      <c r="C258" s="91">
        <v>134446.35999999999</v>
      </c>
      <c r="D258" s="92">
        <v>90.176776755291996</v>
      </c>
      <c r="E258" s="91">
        <v>0</v>
      </c>
    </row>
    <row r="259" spans="1:5" ht="26.4">
      <c r="A259" s="97" t="s">
        <v>541</v>
      </c>
      <c r="B259" s="91">
        <v>1991</v>
      </c>
      <c r="C259" s="91">
        <v>0.51</v>
      </c>
      <c r="D259" s="92">
        <v>2.5615268709189998E-2</v>
      </c>
      <c r="E259" s="91">
        <v>0</v>
      </c>
    </row>
    <row r="260" spans="1:5">
      <c r="A260" s="98" t="s">
        <v>542</v>
      </c>
      <c r="B260" s="91">
        <v>1991</v>
      </c>
      <c r="C260" s="91">
        <v>0.51</v>
      </c>
      <c r="D260" s="92">
        <v>2.5615268709189998E-2</v>
      </c>
      <c r="E260" s="91">
        <v>0</v>
      </c>
    </row>
    <row r="261" spans="1:5" ht="26.4">
      <c r="A261" s="99" t="s">
        <v>543</v>
      </c>
      <c r="B261" s="91">
        <v>1991</v>
      </c>
      <c r="C261" s="91">
        <v>0.51</v>
      </c>
      <c r="D261" s="92">
        <v>2.5615268709189998E-2</v>
      </c>
      <c r="E261" s="91">
        <v>0</v>
      </c>
    </row>
    <row r="262" spans="1:5">
      <c r="A262" s="96" t="s">
        <v>550</v>
      </c>
      <c r="B262" s="91">
        <v>1989060</v>
      </c>
      <c r="C262" s="91">
        <v>70522.73</v>
      </c>
      <c r="D262" s="92">
        <v>3.5455305521201002</v>
      </c>
      <c r="E262" s="91">
        <v>29439.58</v>
      </c>
    </row>
    <row r="263" spans="1:5">
      <c r="A263" s="97" t="s">
        <v>551</v>
      </c>
      <c r="B263" s="91">
        <v>1989060</v>
      </c>
      <c r="C263" s="91">
        <v>70522.73</v>
      </c>
      <c r="D263" s="92">
        <v>3.5455305521201002</v>
      </c>
      <c r="E263" s="91">
        <v>29439.58</v>
      </c>
    </row>
    <row r="264" spans="1:5">
      <c r="A264" s="90" t="s">
        <v>116</v>
      </c>
      <c r="B264" s="91">
        <v>0</v>
      </c>
      <c r="C264" s="91">
        <v>24590310.629999999</v>
      </c>
      <c r="D264" s="92">
        <v>0</v>
      </c>
      <c r="E264" s="91">
        <v>-2264243.6800000002</v>
      </c>
    </row>
    <row r="265" spans="1:5">
      <c r="A265" s="90" t="s">
        <v>561</v>
      </c>
      <c r="B265" s="91">
        <v>0</v>
      </c>
      <c r="C265" s="91">
        <v>-24590310.629999999</v>
      </c>
      <c r="D265" s="92">
        <v>0</v>
      </c>
      <c r="E265" s="91">
        <v>2264243.6800000002</v>
      </c>
    </row>
    <row r="266" spans="1:5">
      <c r="A266" s="96" t="s">
        <v>570</v>
      </c>
      <c r="B266" s="91">
        <v>0</v>
      </c>
      <c r="C266" s="91">
        <v>-24590310.629999999</v>
      </c>
      <c r="D266" s="92">
        <v>0</v>
      </c>
      <c r="E266" s="91">
        <v>2264243.6800000002</v>
      </c>
    </row>
    <row r="267" spans="1:5">
      <c r="A267" s="90"/>
      <c r="B267" s="91"/>
      <c r="C267" s="91"/>
      <c r="D267" s="92"/>
      <c r="E267" s="91"/>
    </row>
    <row r="268" spans="1:5">
      <c r="A268" s="103" t="s">
        <v>576</v>
      </c>
      <c r="B268" s="91"/>
      <c r="C268" s="91"/>
      <c r="D268" s="92"/>
      <c r="E268" s="91"/>
    </row>
    <row r="269" spans="1:5">
      <c r="A269" s="93" t="s">
        <v>508</v>
      </c>
      <c r="B269" s="94">
        <v>17164885</v>
      </c>
      <c r="C269" s="94">
        <v>16836362.170000002</v>
      </c>
      <c r="D269" s="95">
        <v>98.086076137416597</v>
      </c>
      <c r="E269" s="94">
        <v>1160883.6499999999</v>
      </c>
    </row>
    <row r="270" spans="1:5" ht="26.4">
      <c r="A270" s="96" t="s">
        <v>509</v>
      </c>
      <c r="B270" s="91">
        <v>372621</v>
      </c>
      <c r="C270" s="91">
        <v>121789.53</v>
      </c>
      <c r="D270" s="92">
        <v>32.684558841289103</v>
      </c>
      <c r="E270" s="91">
        <v>32046.01</v>
      </c>
    </row>
    <row r="271" spans="1:5">
      <c r="A271" s="96" t="s">
        <v>510</v>
      </c>
      <c r="B271" s="91">
        <v>18101</v>
      </c>
      <c r="C271" s="91">
        <v>0</v>
      </c>
      <c r="D271" s="92">
        <v>0</v>
      </c>
      <c r="E271" s="91">
        <v>0</v>
      </c>
    </row>
    <row r="272" spans="1:5">
      <c r="A272" s="97" t="s">
        <v>511</v>
      </c>
      <c r="B272" s="91">
        <v>18101</v>
      </c>
      <c r="C272" s="91">
        <v>0</v>
      </c>
      <c r="D272" s="92">
        <v>0</v>
      </c>
      <c r="E272" s="91">
        <v>0</v>
      </c>
    </row>
    <row r="273" spans="1:5">
      <c r="A273" s="96" t="s">
        <v>512</v>
      </c>
      <c r="B273" s="91">
        <v>186214</v>
      </c>
      <c r="C273" s="91">
        <v>126623.64</v>
      </c>
      <c r="D273" s="92">
        <v>67.998990408884396</v>
      </c>
      <c r="E273" s="91">
        <v>49677.64</v>
      </c>
    </row>
    <row r="274" spans="1:5">
      <c r="A274" s="97" t="s">
        <v>513</v>
      </c>
      <c r="B274" s="91">
        <v>186214</v>
      </c>
      <c r="C274" s="91">
        <v>126623.64</v>
      </c>
      <c r="D274" s="92">
        <v>67.998990408884396</v>
      </c>
      <c r="E274" s="91">
        <v>49677.64</v>
      </c>
    </row>
    <row r="275" spans="1:5">
      <c r="A275" s="98" t="s">
        <v>577</v>
      </c>
      <c r="B275" s="91">
        <v>186214</v>
      </c>
      <c r="C275" s="91">
        <v>126623.64</v>
      </c>
      <c r="D275" s="92">
        <v>67.998990408884396</v>
      </c>
      <c r="E275" s="91">
        <v>49677.64</v>
      </c>
    </row>
    <row r="276" spans="1:5" ht="26.4">
      <c r="A276" s="99" t="s">
        <v>578</v>
      </c>
      <c r="B276" s="91">
        <v>186214</v>
      </c>
      <c r="C276" s="91">
        <v>126623.64</v>
      </c>
      <c r="D276" s="92">
        <v>67.998990408884396</v>
      </c>
      <c r="E276" s="91">
        <v>49677.64</v>
      </c>
    </row>
    <row r="277" spans="1:5" ht="26.4">
      <c r="A277" s="104" t="s">
        <v>579</v>
      </c>
      <c r="B277" s="91">
        <v>19246</v>
      </c>
      <c r="C277" s="91">
        <v>19246</v>
      </c>
      <c r="D277" s="92">
        <v>100</v>
      </c>
      <c r="E277" s="91">
        <v>0</v>
      </c>
    </row>
    <row r="278" spans="1:5" ht="26.4">
      <c r="A278" s="104" t="s">
        <v>580</v>
      </c>
      <c r="B278" s="91">
        <v>166968</v>
      </c>
      <c r="C278" s="91">
        <v>107377.64</v>
      </c>
      <c r="D278" s="92">
        <v>64.310310957788303</v>
      </c>
      <c r="E278" s="91">
        <v>49677.64</v>
      </c>
    </row>
    <row r="279" spans="1:5">
      <c r="A279" s="96" t="s">
        <v>526</v>
      </c>
      <c r="B279" s="91">
        <v>16587949</v>
      </c>
      <c r="C279" s="91">
        <v>16587949</v>
      </c>
      <c r="D279" s="92">
        <v>100</v>
      </c>
      <c r="E279" s="91">
        <v>1079160</v>
      </c>
    </row>
    <row r="280" spans="1:5" ht="26.4">
      <c r="A280" s="97" t="s">
        <v>527</v>
      </c>
      <c r="B280" s="91">
        <v>16587949</v>
      </c>
      <c r="C280" s="91">
        <v>16587949</v>
      </c>
      <c r="D280" s="92">
        <v>100</v>
      </c>
      <c r="E280" s="91">
        <v>1079160</v>
      </c>
    </row>
    <row r="281" spans="1:5">
      <c r="A281" s="93" t="s">
        <v>529</v>
      </c>
      <c r="B281" s="94">
        <v>17186510</v>
      </c>
      <c r="C281" s="94">
        <v>5463265.4699999997</v>
      </c>
      <c r="D281" s="95">
        <v>31.788102820176999</v>
      </c>
      <c r="E281" s="94">
        <v>1284604.6599999999</v>
      </c>
    </row>
    <row r="282" spans="1:5">
      <c r="A282" s="96" t="s">
        <v>530</v>
      </c>
      <c r="B282" s="91">
        <v>16105989</v>
      </c>
      <c r="C282" s="91">
        <v>5149509.0599999996</v>
      </c>
      <c r="D282" s="92">
        <v>31.972634899974199</v>
      </c>
      <c r="E282" s="91">
        <v>1268131.72</v>
      </c>
    </row>
    <row r="283" spans="1:5">
      <c r="A283" s="97" t="s">
        <v>531</v>
      </c>
      <c r="B283" s="91">
        <v>15997594</v>
      </c>
      <c r="C283" s="91">
        <v>5089746.72</v>
      </c>
      <c r="D283" s="92">
        <v>31.815701286080898</v>
      </c>
      <c r="E283" s="91">
        <v>1263747.07</v>
      </c>
    </row>
    <row r="284" spans="1:5">
      <c r="A284" s="98" t="s">
        <v>532</v>
      </c>
      <c r="B284" s="91">
        <v>8530846</v>
      </c>
      <c r="C284" s="91">
        <v>2377719.7599999998</v>
      </c>
      <c r="D284" s="92">
        <v>27.872027698073602</v>
      </c>
      <c r="E284" s="91">
        <v>623393.63</v>
      </c>
    </row>
    <row r="285" spans="1:5">
      <c r="A285" s="98" t="s">
        <v>533</v>
      </c>
      <c r="B285" s="91">
        <v>7466748</v>
      </c>
      <c r="C285" s="91">
        <v>2712026.96</v>
      </c>
      <c r="D285" s="92">
        <v>36.321393999101097</v>
      </c>
      <c r="E285" s="91">
        <v>640353.43999999994</v>
      </c>
    </row>
    <row r="286" spans="1:5" ht="26.4">
      <c r="A286" s="97" t="s">
        <v>535</v>
      </c>
      <c r="B286" s="91">
        <v>42690</v>
      </c>
      <c r="C286" s="91">
        <v>0</v>
      </c>
      <c r="D286" s="92">
        <v>0</v>
      </c>
      <c r="E286" s="91">
        <v>0</v>
      </c>
    </row>
    <row r="287" spans="1:5">
      <c r="A287" s="98" t="s">
        <v>537</v>
      </c>
      <c r="B287" s="91">
        <v>42690</v>
      </c>
      <c r="C287" s="91">
        <v>0</v>
      </c>
      <c r="D287" s="92">
        <v>0</v>
      </c>
      <c r="E287" s="91">
        <v>0</v>
      </c>
    </row>
    <row r="288" spans="1:5" ht="26.4">
      <c r="A288" s="97" t="s">
        <v>538</v>
      </c>
      <c r="B288" s="91">
        <v>14533</v>
      </c>
      <c r="C288" s="91">
        <v>12339.19</v>
      </c>
      <c r="D288" s="92">
        <v>84.904630840156898</v>
      </c>
      <c r="E288" s="91">
        <v>8133.5</v>
      </c>
    </row>
    <row r="289" spans="1:5">
      <c r="A289" s="98" t="s">
        <v>540</v>
      </c>
      <c r="B289" s="91">
        <v>14533</v>
      </c>
      <c r="C289" s="91">
        <v>12339.19</v>
      </c>
      <c r="D289" s="92">
        <v>84.904630840156898</v>
      </c>
      <c r="E289" s="91">
        <v>8133.5</v>
      </c>
    </row>
    <row r="290" spans="1:5" ht="26.4">
      <c r="A290" s="97" t="s">
        <v>541</v>
      </c>
      <c r="B290" s="91">
        <v>51172</v>
      </c>
      <c r="C290" s="91">
        <v>47423.15</v>
      </c>
      <c r="D290" s="92">
        <v>92.674020948956496</v>
      </c>
      <c r="E290" s="91">
        <v>-3748.85</v>
      </c>
    </row>
    <row r="291" spans="1:5">
      <c r="A291" s="98" t="s">
        <v>542</v>
      </c>
      <c r="B291" s="91">
        <v>51172</v>
      </c>
      <c r="C291" s="91">
        <v>47423.15</v>
      </c>
      <c r="D291" s="92">
        <v>92.674020948956496</v>
      </c>
      <c r="E291" s="91">
        <v>-3748.85</v>
      </c>
    </row>
    <row r="292" spans="1:5" ht="26.4">
      <c r="A292" s="99" t="s">
        <v>573</v>
      </c>
      <c r="B292" s="91">
        <v>51172</v>
      </c>
      <c r="C292" s="91">
        <v>47423.15</v>
      </c>
      <c r="D292" s="92">
        <v>92.674020948956496</v>
      </c>
      <c r="E292" s="91">
        <v>-3748.85</v>
      </c>
    </row>
    <row r="293" spans="1:5" ht="26.4">
      <c r="A293" s="104" t="s">
        <v>574</v>
      </c>
      <c r="B293" s="91">
        <v>51172</v>
      </c>
      <c r="C293" s="91">
        <v>47423.15</v>
      </c>
      <c r="D293" s="92">
        <v>92.674020948956496</v>
      </c>
      <c r="E293" s="91">
        <v>-3748.85</v>
      </c>
    </row>
    <row r="294" spans="1:5">
      <c r="A294" s="96" t="s">
        <v>550</v>
      </c>
      <c r="B294" s="91">
        <v>1080521</v>
      </c>
      <c r="C294" s="91">
        <v>313756.40999999997</v>
      </c>
      <c r="D294" s="92">
        <v>29.0375115337879</v>
      </c>
      <c r="E294" s="91">
        <v>16472.939999999999</v>
      </c>
    </row>
    <row r="295" spans="1:5">
      <c r="A295" s="97" t="s">
        <v>551</v>
      </c>
      <c r="B295" s="91">
        <v>1080521</v>
      </c>
      <c r="C295" s="91">
        <v>313756.40999999997</v>
      </c>
      <c r="D295" s="92">
        <v>29.0375115337879</v>
      </c>
      <c r="E295" s="91">
        <v>16472.939999999999</v>
      </c>
    </row>
    <row r="296" spans="1:5">
      <c r="A296" s="90" t="s">
        <v>116</v>
      </c>
      <c r="B296" s="91">
        <v>-21625</v>
      </c>
      <c r="C296" s="91">
        <v>11373096.699999999</v>
      </c>
      <c r="D296" s="92">
        <v>-52592.354682080899</v>
      </c>
      <c r="E296" s="91">
        <v>-123721.01</v>
      </c>
    </row>
    <row r="297" spans="1:5">
      <c r="A297" s="90" t="s">
        <v>561</v>
      </c>
      <c r="B297" s="91">
        <v>21625</v>
      </c>
      <c r="C297" s="91">
        <v>-11373096.699999999</v>
      </c>
      <c r="D297" s="92">
        <v>-52592.354682080899</v>
      </c>
      <c r="E297" s="91">
        <v>123721.01</v>
      </c>
    </row>
    <row r="298" spans="1:5">
      <c r="A298" s="96" t="s">
        <v>570</v>
      </c>
      <c r="B298" s="91">
        <v>21625</v>
      </c>
      <c r="C298" s="91">
        <v>-11373096.699999999</v>
      </c>
      <c r="D298" s="92">
        <v>-52592.354682080899</v>
      </c>
      <c r="E298" s="91">
        <v>123721.01</v>
      </c>
    </row>
    <row r="299" spans="1:5" ht="26.4">
      <c r="A299" s="97" t="s">
        <v>566</v>
      </c>
      <c r="B299" s="91">
        <v>21625</v>
      </c>
      <c r="C299" s="91">
        <v>-21625</v>
      </c>
      <c r="D299" s="92">
        <v>-100</v>
      </c>
      <c r="E299" s="91">
        <v>-21625</v>
      </c>
    </row>
    <row r="300" spans="1:5">
      <c r="A300" s="90"/>
      <c r="B300" s="91"/>
      <c r="C300" s="91"/>
      <c r="D300" s="92"/>
      <c r="E300" s="91"/>
    </row>
    <row r="301" spans="1:5">
      <c r="A301" s="93" t="s">
        <v>569</v>
      </c>
      <c r="B301" s="94"/>
      <c r="C301" s="94"/>
      <c r="D301" s="95"/>
      <c r="E301" s="94"/>
    </row>
    <row r="302" spans="1:5">
      <c r="A302" s="93" t="s">
        <v>508</v>
      </c>
      <c r="B302" s="94">
        <v>14361423</v>
      </c>
      <c r="C302" s="94">
        <v>14110591.529999999</v>
      </c>
      <c r="D302" s="95">
        <v>98.253435818999293</v>
      </c>
      <c r="E302" s="94">
        <v>1111206.01</v>
      </c>
    </row>
    <row r="303" spans="1:5" ht="26.4">
      <c r="A303" s="96" t="s">
        <v>509</v>
      </c>
      <c r="B303" s="91">
        <v>372621</v>
      </c>
      <c r="C303" s="91">
        <v>121789.53</v>
      </c>
      <c r="D303" s="92">
        <v>32.684558841289103</v>
      </c>
      <c r="E303" s="91">
        <v>32046.01</v>
      </c>
    </row>
    <row r="304" spans="1:5">
      <c r="A304" s="96" t="s">
        <v>526</v>
      </c>
      <c r="B304" s="91">
        <v>13988802</v>
      </c>
      <c r="C304" s="91">
        <v>13988802</v>
      </c>
      <c r="D304" s="92">
        <v>100</v>
      </c>
      <c r="E304" s="91">
        <v>1079160</v>
      </c>
    </row>
    <row r="305" spans="1:5" ht="26.4">
      <c r="A305" s="97" t="s">
        <v>527</v>
      </c>
      <c r="B305" s="91">
        <v>13988802</v>
      </c>
      <c r="C305" s="91">
        <v>13988802</v>
      </c>
      <c r="D305" s="92">
        <v>100</v>
      </c>
      <c r="E305" s="91">
        <v>1079160</v>
      </c>
    </row>
    <row r="306" spans="1:5">
      <c r="A306" s="93" t="s">
        <v>529</v>
      </c>
      <c r="B306" s="94">
        <v>14361423</v>
      </c>
      <c r="C306" s="94">
        <v>4951743.58</v>
      </c>
      <c r="D306" s="95">
        <v>34.479477277425801</v>
      </c>
      <c r="E306" s="94">
        <v>1196835.18</v>
      </c>
    </row>
    <row r="307" spans="1:5">
      <c r="A307" s="96" t="s">
        <v>530</v>
      </c>
      <c r="B307" s="91">
        <v>13583048</v>
      </c>
      <c r="C307" s="91">
        <v>4785728.17</v>
      </c>
      <c r="D307" s="92">
        <v>35.233094736910303</v>
      </c>
      <c r="E307" s="91">
        <v>1180362.24</v>
      </c>
    </row>
    <row r="308" spans="1:5">
      <c r="A308" s="97" t="s">
        <v>531</v>
      </c>
      <c r="B308" s="91">
        <v>13533959</v>
      </c>
      <c r="C308" s="91">
        <v>4781522.4800000004</v>
      </c>
      <c r="D308" s="92">
        <v>35.329813545319602</v>
      </c>
      <c r="E308" s="91">
        <v>1180362.24</v>
      </c>
    </row>
    <row r="309" spans="1:5">
      <c r="A309" s="98" t="s">
        <v>532</v>
      </c>
      <c r="B309" s="91">
        <v>7728489</v>
      </c>
      <c r="C309" s="91">
        <v>2226388.96</v>
      </c>
      <c r="D309" s="92">
        <v>28.807558113882301</v>
      </c>
      <c r="E309" s="91">
        <v>566454.88</v>
      </c>
    </row>
    <row r="310" spans="1:5">
      <c r="A310" s="98" t="s">
        <v>533</v>
      </c>
      <c r="B310" s="91">
        <v>5805470</v>
      </c>
      <c r="C310" s="91">
        <v>2555133.52</v>
      </c>
      <c r="D310" s="92">
        <v>44.012517849545297</v>
      </c>
      <c r="E310" s="91">
        <v>613907.36</v>
      </c>
    </row>
    <row r="311" spans="1:5" ht="26.4">
      <c r="A311" s="97" t="s">
        <v>535</v>
      </c>
      <c r="B311" s="91">
        <v>42690</v>
      </c>
      <c r="C311" s="91">
        <v>0</v>
      </c>
      <c r="D311" s="92">
        <v>0</v>
      </c>
      <c r="E311" s="91">
        <v>0</v>
      </c>
    </row>
    <row r="312" spans="1:5">
      <c r="A312" s="98" t="s">
        <v>537</v>
      </c>
      <c r="B312" s="91">
        <v>42690</v>
      </c>
      <c r="C312" s="91">
        <v>0</v>
      </c>
      <c r="D312" s="92">
        <v>0</v>
      </c>
      <c r="E312" s="91">
        <v>0</v>
      </c>
    </row>
    <row r="313" spans="1:5" ht="26.4">
      <c r="A313" s="97" t="s">
        <v>538</v>
      </c>
      <c r="B313" s="91">
        <v>6399</v>
      </c>
      <c r="C313" s="91">
        <v>4205.6899999999996</v>
      </c>
      <c r="D313" s="92">
        <v>65.724175652445695</v>
      </c>
      <c r="E313" s="91">
        <v>0</v>
      </c>
    </row>
    <row r="314" spans="1:5">
      <c r="A314" s="98" t="s">
        <v>540</v>
      </c>
      <c r="B314" s="91">
        <v>6399</v>
      </c>
      <c r="C314" s="91">
        <v>4205.6899999999996</v>
      </c>
      <c r="D314" s="92">
        <v>65.724175652445695</v>
      </c>
      <c r="E314" s="91">
        <v>0</v>
      </c>
    </row>
    <row r="315" spans="1:5">
      <c r="A315" s="96" t="s">
        <v>550</v>
      </c>
      <c r="B315" s="91">
        <v>778375</v>
      </c>
      <c r="C315" s="91">
        <v>166015.41</v>
      </c>
      <c r="D315" s="92">
        <v>21.3284612172796</v>
      </c>
      <c r="E315" s="91">
        <v>16472.939999999999</v>
      </c>
    </row>
    <row r="316" spans="1:5">
      <c r="A316" s="97" t="s">
        <v>551</v>
      </c>
      <c r="B316" s="91">
        <v>778375</v>
      </c>
      <c r="C316" s="91">
        <v>166015.41</v>
      </c>
      <c r="D316" s="92">
        <v>21.3284612172796</v>
      </c>
      <c r="E316" s="91">
        <v>16472.939999999999</v>
      </c>
    </row>
    <row r="317" spans="1:5">
      <c r="A317" s="90" t="s">
        <v>116</v>
      </c>
      <c r="B317" s="91">
        <v>0</v>
      </c>
      <c r="C317" s="91">
        <v>9158847.9499999993</v>
      </c>
      <c r="D317" s="92">
        <v>0</v>
      </c>
      <c r="E317" s="91">
        <v>-85629.17</v>
      </c>
    </row>
    <row r="318" spans="1:5">
      <c r="A318" s="90" t="s">
        <v>561</v>
      </c>
      <c r="B318" s="91">
        <v>0</v>
      </c>
      <c r="C318" s="91">
        <v>-9158847.9499999993</v>
      </c>
      <c r="D318" s="92">
        <v>0</v>
      </c>
      <c r="E318" s="91">
        <v>85629.17</v>
      </c>
    </row>
    <row r="319" spans="1:5">
      <c r="A319" s="96" t="s">
        <v>570</v>
      </c>
      <c r="B319" s="91">
        <v>0</v>
      </c>
      <c r="C319" s="91">
        <v>-9158847.9499999993</v>
      </c>
      <c r="D319" s="92">
        <v>0</v>
      </c>
      <c r="E319" s="91">
        <v>85629.17</v>
      </c>
    </row>
    <row r="320" spans="1:5">
      <c r="A320" s="90"/>
      <c r="B320" s="91"/>
      <c r="C320" s="91"/>
      <c r="D320" s="92"/>
      <c r="E320" s="91"/>
    </row>
    <row r="321" spans="1:5" ht="26.4">
      <c r="A321" s="93" t="s">
        <v>571</v>
      </c>
      <c r="B321" s="94"/>
      <c r="C321" s="94"/>
      <c r="D321" s="95"/>
      <c r="E321" s="94"/>
    </row>
    <row r="322" spans="1:5">
      <c r="A322" s="93" t="s">
        <v>508</v>
      </c>
      <c r="B322" s="94">
        <v>2803462</v>
      </c>
      <c r="C322" s="94">
        <v>2725770.64</v>
      </c>
      <c r="D322" s="95">
        <v>97.228735042600903</v>
      </c>
      <c r="E322" s="94">
        <v>49677.64</v>
      </c>
    </row>
    <row r="323" spans="1:5">
      <c r="A323" s="96" t="s">
        <v>510</v>
      </c>
      <c r="B323" s="91">
        <v>18101</v>
      </c>
      <c r="C323" s="91">
        <v>0</v>
      </c>
      <c r="D323" s="92">
        <v>0</v>
      </c>
      <c r="E323" s="91">
        <v>0</v>
      </c>
    </row>
    <row r="324" spans="1:5">
      <c r="A324" s="97" t="s">
        <v>511</v>
      </c>
      <c r="B324" s="91">
        <v>18101</v>
      </c>
      <c r="C324" s="91">
        <v>0</v>
      </c>
      <c r="D324" s="92">
        <v>0</v>
      </c>
      <c r="E324" s="91">
        <v>0</v>
      </c>
    </row>
    <row r="325" spans="1:5">
      <c r="A325" s="96" t="s">
        <v>512</v>
      </c>
      <c r="B325" s="91">
        <v>186214</v>
      </c>
      <c r="C325" s="91">
        <v>126623.64</v>
      </c>
      <c r="D325" s="92">
        <v>67.998990408884396</v>
      </c>
      <c r="E325" s="91">
        <v>49677.64</v>
      </c>
    </row>
    <row r="326" spans="1:5">
      <c r="A326" s="97" t="s">
        <v>513</v>
      </c>
      <c r="B326" s="91">
        <v>186214</v>
      </c>
      <c r="C326" s="91">
        <v>126623.64</v>
      </c>
      <c r="D326" s="92">
        <v>67.998990408884396</v>
      </c>
      <c r="E326" s="91">
        <v>49677.64</v>
      </c>
    </row>
    <row r="327" spans="1:5">
      <c r="A327" s="98" t="s">
        <v>577</v>
      </c>
      <c r="B327" s="91">
        <v>186214</v>
      </c>
      <c r="C327" s="91">
        <v>126623.64</v>
      </c>
      <c r="D327" s="92">
        <v>67.998990408884396</v>
      </c>
      <c r="E327" s="91">
        <v>49677.64</v>
      </c>
    </row>
    <row r="328" spans="1:5" ht="26.4">
      <c r="A328" s="99" t="s">
        <v>578</v>
      </c>
      <c r="B328" s="91">
        <v>186214</v>
      </c>
      <c r="C328" s="91">
        <v>126623.64</v>
      </c>
      <c r="D328" s="92">
        <v>67.998990408884396</v>
      </c>
      <c r="E328" s="91">
        <v>49677.64</v>
      </c>
    </row>
    <row r="329" spans="1:5" ht="26.4">
      <c r="A329" s="104" t="s">
        <v>579</v>
      </c>
      <c r="B329" s="91">
        <v>19246</v>
      </c>
      <c r="C329" s="91">
        <v>19246</v>
      </c>
      <c r="D329" s="92">
        <v>100</v>
      </c>
      <c r="E329" s="91">
        <v>0</v>
      </c>
    </row>
    <row r="330" spans="1:5" ht="26.4">
      <c r="A330" s="104" t="s">
        <v>580</v>
      </c>
      <c r="B330" s="91">
        <v>166968</v>
      </c>
      <c r="C330" s="91">
        <v>107377.64</v>
      </c>
      <c r="D330" s="92">
        <v>64.310310957788303</v>
      </c>
      <c r="E330" s="91">
        <v>49677.64</v>
      </c>
    </row>
    <row r="331" spans="1:5">
      <c r="A331" s="96" t="s">
        <v>526</v>
      </c>
      <c r="B331" s="91">
        <v>2599147</v>
      </c>
      <c r="C331" s="91">
        <v>2599147</v>
      </c>
      <c r="D331" s="92">
        <v>100</v>
      </c>
      <c r="E331" s="91">
        <v>0</v>
      </c>
    </row>
    <row r="332" spans="1:5" ht="26.4">
      <c r="A332" s="97" t="s">
        <v>527</v>
      </c>
      <c r="B332" s="91">
        <v>2599147</v>
      </c>
      <c r="C332" s="91">
        <v>2599147</v>
      </c>
      <c r="D332" s="92">
        <v>100</v>
      </c>
      <c r="E332" s="91">
        <v>0</v>
      </c>
    </row>
    <row r="333" spans="1:5">
      <c r="A333" s="93" t="s">
        <v>529</v>
      </c>
      <c r="B333" s="94">
        <v>2825087</v>
      </c>
      <c r="C333" s="94">
        <v>511521.89</v>
      </c>
      <c r="D333" s="95">
        <v>18.1064119441277</v>
      </c>
      <c r="E333" s="94">
        <v>87769.48</v>
      </c>
    </row>
    <row r="334" spans="1:5">
      <c r="A334" s="96" t="s">
        <v>530</v>
      </c>
      <c r="B334" s="91">
        <v>2522941</v>
      </c>
      <c r="C334" s="91">
        <v>363780.89</v>
      </c>
      <c r="D334" s="92">
        <v>14.41892180594</v>
      </c>
      <c r="E334" s="91">
        <v>87769.48</v>
      </c>
    </row>
    <row r="335" spans="1:5">
      <c r="A335" s="97" t="s">
        <v>531</v>
      </c>
      <c r="B335" s="91">
        <v>2463635</v>
      </c>
      <c r="C335" s="91">
        <v>308224.24</v>
      </c>
      <c r="D335" s="92">
        <v>12.510953935952401</v>
      </c>
      <c r="E335" s="91">
        <v>83384.83</v>
      </c>
    </row>
    <row r="336" spans="1:5">
      <c r="A336" s="98" t="s">
        <v>532</v>
      </c>
      <c r="B336" s="91">
        <v>802357</v>
      </c>
      <c r="C336" s="91">
        <v>151330.79999999999</v>
      </c>
      <c r="D336" s="92">
        <v>18.8607814227333</v>
      </c>
      <c r="E336" s="91">
        <v>56938.75</v>
      </c>
    </row>
    <row r="337" spans="1:5">
      <c r="A337" s="98" t="s">
        <v>533</v>
      </c>
      <c r="B337" s="91">
        <v>1661278</v>
      </c>
      <c r="C337" s="91">
        <v>156893.44</v>
      </c>
      <c r="D337" s="92">
        <v>9.4441411973191691</v>
      </c>
      <c r="E337" s="91">
        <v>26446.080000000002</v>
      </c>
    </row>
    <row r="338" spans="1:5" ht="26.4">
      <c r="A338" s="97" t="s">
        <v>538</v>
      </c>
      <c r="B338" s="91">
        <v>8134</v>
      </c>
      <c r="C338" s="91">
        <v>8133.5</v>
      </c>
      <c r="D338" s="92">
        <v>99.993852962871898</v>
      </c>
      <c r="E338" s="91">
        <v>8133.5</v>
      </c>
    </row>
    <row r="339" spans="1:5">
      <c r="A339" s="98" t="s">
        <v>540</v>
      </c>
      <c r="B339" s="91">
        <v>8134</v>
      </c>
      <c r="C339" s="91">
        <v>8133.5</v>
      </c>
      <c r="D339" s="92">
        <v>99.993852962871898</v>
      </c>
      <c r="E339" s="91">
        <v>8133.5</v>
      </c>
    </row>
    <row r="340" spans="1:5" ht="26.4">
      <c r="A340" s="97" t="s">
        <v>541</v>
      </c>
      <c r="B340" s="91">
        <v>51172</v>
      </c>
      <c r="C340" s="91">
        <v>47423.15</v>
      </c>
      <c r="D340" s="92">
        <v>92.674020948956496</v>
      </c>
      <c r="E340" s="91">
        <v>-3748.85</v>
      </c>
    </row>
    <row r="341" spans="1:5">
      <c r="A341" s="98" t="s">
        <v>542</v>
      </c>
      <c r="B341" s="91">
        <v>51172</v>
      </c>
      <c r="C341" s="91">
        <v>47423.15</v>
      </c>
      <c r="D341" s="92">
        <v>92.674020948956496</v>
      </c>
      <c r="E341" s="91">
        <v>-3748.85</v>
      </c>
    </row>
    <row r="342" spans="1:5" ht="26.4">
      <c r="A342" s="99" t="s">
        <v>573</v>
      </c>
      <c r="B342" s="91">
        <v>51172</v>
      </c>
      <c r="C342" s="91">
        <v>47423.15</v>
      </c>
      <c r="D342" s="92">
        <v>92.674020948956496</v>
      </c>
      <c r="E342" s="91">
        <v>-3748.85</v>
      </c>
    </row>
    <row r="343" spans="1:5" ht="26.4">
      <c r="A343" s="104" t="s">
        <v>574</v>
      </c>
      <c r="B343" s="91">
        <v>51172</v>
      </c>
      <c r="C343" s="91">
        <v>47423.15</v>
      </c>
      <c r="D343" s="92">
        <v>92.674020948956496</v>
      </c>
      <c r="E343" s="91">
        <v>-3748.85</v>
      </c>
    </row>
    <row r="344" spans="1:5">
      <c r="A344" s="96" t="s">
        <v>550</v>
      </c>
      <c r="B344" s="91">
        <v>302146</v>
      </c>
      <c r="C344" s="91">
        <v>147741</v>
      </c>
      <c r="D344" s="92">
        <v>48.897221872869402</v>
      </c>
      <c r="E344" s="91">
        <v>0</v>
      </c>
    </row>
    <row r="345" spans="1:5">
      <c r="A345" s="97" t="s">
        <v>551</v>
      </c>
      <c r="B345" s="91">
        <v>302146</v>
      </c>
      <c r="C345" s="91">
        <v>147741</v>
      </c>
      <c r="D345" s="92">
        <v>48.897221872869402</v>
      </c>
      <c r="E345" s="91">
        <v>0</v>
      </c>
    </row>
    <row r="346" spans="1:5">
      <c r="A346" s="90" t="s">
        <v>116</v>
      </c>
      <c r="B346" s="91">
        <v>-21625</v>
      </c>
      <c r="C346" s="91">
        <v>2214248.75</v>
      </c>
      <c r="D346" s="92">
        <v>-10239.300578034699</v>
      </c>
      <c r="E346" s="91">
        <v>-38091.839999999997</v>
      </c>
    </row>
    <row r="347" spans="1:5">
      <c r="A347" s="90" t="s">
        <v>561</v>
      </c>
      <c r="B347" s="91">
        <v>21625</v>
      </c>
      <c r="C347" s="91">
        <v>-2214248.75</v>
      </c>
      <c r="D347" s="92">
        <v>-10239.300578034699</v>
      </c>
      <c r="E347" s="91">
        <v>38091.839999999997</v>
      </c>
    </row>
    <row r="348" spans="1:5">
      <c r="A348" s="96" t="s">
        <v>570</v>
      </c>
      <c r="B348" s="91">
        <v>21625</v>
      </c>
      <c r="C348" s="91">
        <v>-2214248.75</v>
      </c>
      <c r="D348" s="92">
        <v>-10239.300578034699</v>
      </c>
      <c r="E348" s="91">
        <v>38091.839999999997</v>
      </c>
    </row>
    <row r="349" spans="1:5" ht="26.4">
      <c r="A349" s="97" t="s">
        <v>566</v>
      </c>
      <c r="B349" s="91">
        <v>21625</v>
      </c>
      <c r="C349" s="91">
        <v>-21625</v>
      </c>
      <c r="D349" s="92">
        <v>-100</v>
      </c>
      <c r="E349" s="91">
        <v>-21625</v>
      </c>
    </row>
    <row r="350" spans="1:5">
      <c r="A350" s="90"/>
      <c r="B350" s="91"/>
      <c r="C350" s="91"/>
      <c r="D350" s="92"/>
      <c r="E350" s="91"/>
    </row>
    <row r="351" spans="1:5">
      <c r="A351" s="103" t="s">
        <v>581</v>
      </c>
      <c r="B351" s="91"/>
      <c r="C351" s="91"/>
      <c r="D351" s="92"/>
      <c r="E351" s="91"/>
    </row>
    <row r="352" spans="1:5">
      <c r="A352" s="93" t="s">
        <v>508</v>
      </c>
      <c r="B352" s="94">
        <v>18384685</v>
      </c>
      <c r="C352" s="94">
        <v>17724785.039999999</v>
      </c>
      <c r="D352" s="95">
        <v>96.410599583294498</v>
      </c>
      <c r="E352" s="94">
        <v>85566.04</v>
      </c>
    </row>
    <row r="353" spans="1:5" ht="26.4">
      <c r="A353" s="96" t="s">
        <v>509</v>
      </c>
      <c r="B353" s="91">
        <v>90881</v>
      </c>
      <c r="C353" s="91">
        <v>25913.040000000001</v>
      </c>
      <c r="D353" s="92">
        <v>28.513154564760502</v>
      </c>
      <c r="E353" s="91">
        <v>25913.040000000001</v>
      </c>
    </row>
    <row r="354" spans="1:5">
      <c r="A354" s="96" t="s">
        <v>510</v>
      </c>
      <c r="B354" s="91">
        <v>594932</v>
      </c>
      <c r="C354" s="91">
        <v>0</v>
      </c>
      <c r="D354" s="92">
        <v>0</v>
      </c>
      <c r="E354" s="91">
        <v>0</v>
      </c>
    </row>
    <row r="355" spans="1:5">
      <c r="A355" s="97" t="s">
        <v>511</v>
      </c>
      <c r="B355" s="91">
        <v>594932</v>
      </c>
      <c r="C355" s="91">
        <v>0</v>
      </c>
      <c r="D355" s="92">
        <v>0</v>
      </c>
      <c r="E355" s="91">
        <v>0</v>
      </c>
    </row>
    <row r="356" spans="1:5">
      <c r="A356" s="96" t="s">
        <v>526</v>
      </c>
      <c r="B356" s="91">
        <v>17698872</v>
      </c>
      <c r="C356" s="91">
        <v>17698872</v>
      </c>
      <c r="D356" s="92">
        <v>100</v>
      </c>
      <c r="E356" s="91">
        <v>59653</v>
      </c>
    </row>
    <row r="357" spans="1:5" ht="26.4">
      <c r="A357" s="97" t="s">
        <v>527</v>
      </c>
      <c r="B357" s="91">
        <v>17698872</v>
      </c>
      <c r="C357" s="91">
        <v>17698872</v>
      </c>
      <c r="D357" s="92">
        <v>100</v>
      </c>
      <c r="E357" s="91">
        <v>59653</v>
      </c>
    </row>
    <row r="358" spans="1:5">
      <c r="A358" s="93" t="s">
        <v>529</v>
      </c>
      <c r="B358" s="94">
        <v>18901225</v>
      </c>
      <c r="C358" s="94">
        <v>6477567.2000000002</v>
      </c>
      <c r="D358" s="95">
        <v>34.270621084083203</v>
      </c>
      <c r="E358" s="94">
        <v>817421.24</v>
      </c>
    </row>
    <row r="359" spans="1:5">
      <c r="A359" s="96" t="s">
        <v>530</v>
      </c>
      <c r="B359" s="91">
        <v>16687387</v>
      </c>
      <c r="C359" s="91">
        <v>6416495.5199999996</v>
      </c>
      <c r="D359" s="92">
        <v>38.451169856610903</v>
      </c>
      <c r="E359" s="91">
        <v>817421.24</v>
      </c>
    </row>
    <row r="360" spans="1:5">
      <c r="A360" s="97" t="s">
        <v>531</v>
      </c>
      <c r="B360" s="91">
        <v>10789793</v>
      </c>
      <c r="C360" s="91">
        <v>3569910.15</v>
      </c>
      <c r="D360" s="92">
        <v>33.085992937955297</v>
      </c>
      <c r="E360" s="91">
        <v>817421.24</v>
      </c>
    </row>
    <row r="361" spans="1:5">
      <c r="A361" s="98" t="s">
        <v>532</v>
      </c>
      <c r="B361" s="91">
        <v>8176671</v>
      </c>
      <c r="C361" s="91">
        <v>2786899.72</v>
      </c>
      <c r="D361" s="92">
        <v>34.083549649973698</v>
      </c>
      <c r="E361" s="91">
        <v>647501.71</v>
      </c>
    </row>
    <row r="362" spans="1:5">
      <c r="A362" s="98" t="s">
        <v>533</v>
      </c>
      <c r="B362" s="91">
        <v>2613122</v>
      </c>
      <c r="C362" s="91">
        <v>783010.43</v>
      </c>
      <c r="D362" s="92">
        <v>29.964556955243602</v>
      </c>
      <c r="E362" s="91">
        <v>169919.53</v>
      </c>
    </row>
    <row r="363" spans="1:5" ht="26.4">
      <c r="A363" s="97" t="s">
        <v>535</v>
      </c>
      <c r="B363" s="91">
        <v>5888210</v>
      </c>
      <c r="C363" s="91">
        <v>2837675.52</v>
      </c>
      <c r="D363" s="92">
        <v>48.192498569174703</v>
      </c>
      <c r="E363" s="91">
        <v>0</v>
      </c>
    </row>
    <row r="364" spans="1:5">
      <c r="A364" s="98" t="s">
        <v>536</v>
      </c>
      <c r="B364" s="91">
        <v>5888210</v>
      </c>
      <c r="C364" s="91">
        <v>2837675.52</v>
      </c>
      <c r="D364" s="92">
        <v>48.192498569174703</v>
      </c>
      <c r="E364" s="91">
        <v>0</v>
      </c>
    </row>
    <row r="365" spans="1:5" ht="26.4">
      <c r="A365" s="97" t="s">
        <v>538</v>
      </c>
      <c r="B365" s="91">
        <v>9384</v>
      </c>
      <c r="C365" s="91">
        <v>8909.85</v>
      </c>
      <c r="D365" s="92">
        <v>94.947250639386198</v>
      </c>
      <c r="E365" s="91">
        <v>0</v>
      </c>
    </row>
    <row r="366" spans="1:5">
      <c r="A366" s="98" t="s">
        <v>540</v>
      </c>
      <c r="B366" s="91">
        <v>9384</v>
      </c>
      <c r="C366" s="91">
        <v>8909.85</v>
      </c>
      <c r="D366" s="92">
        <v>94.947250639386198</v>
      </c>
      <c r="E366" s="91">
        <v>0</v>
      </c>
    </row>
    <row r="367" spans="1:5">
      <c r="A367" s="96" t="s">
        <v>550</v>
      </c>
      <c r="B367" s="91">
        <v>2213838</v>
      </c>
      <c r="C367" s="91">
        <v>61071.68</v>
      </c>
      <c r="D367" s="92">
        <v>2.7586336488939098</v>
      </c>
      <c r="E367" s="91">
        <v>0</v>
      </c>
    </row>
    <row r="368" spans="1:5">
      <c r="A368" s="97" t="s">
        <v>551</v>
      </c>
      <c r="B368" s="91">
        <v>2213838</v>
      </c>
      <c r="C368" s="91">
        <v>61071.68</v>
      </c>
      <c r="D368" s="92">
        <v>2.7586336488939098</v>
      </c>
      <c r="E368" s="91">
        <v>0</v>
      </c>
    </row>
    <row r="369" spans="1:5">
      <c r="A369" s="90" t="s">
        <v>116</v>
      </c>
      <c r="B369" s="91">
        <v>-516540</v>
      </c>
      <c r="C369" s="91">
        <v>11247217.84</v>
      </c>
      <c r="D369" s="92">
        <v>-2177.41469005305</v>
      </c>
      <c r="E369" s="91">
        <v>-731855.2</v>
      </c>
    </row>
    <row r="370" spans="1:5">
      <c r="A370" s="90" t="s">
        <v>561</v>
      </c>
      <c r="B370" s="91">
        <v>516540</v>
      </c>
      <c r="C370" s="91">
        <v>-11247217.84</v>
      </c>
      <c r="D370" s="92">
        <v>-2177.41469005305</v>
      </c>
      <c r="E370" s="91">
        <v>731855.2</v>
      </c>
    </row>
    <row r="371" spans="1:5">
      <c r="A371" s="96" t="s">
        <v>570</v>
      </c>
      <c r="B371" s="91">
        <v>516540</v>
      </c>
      <c r="C371" s="91">
        <v>-11247217.84</v>
      </c>
      <c r="D371" s="92">
        <v>-2177.41469005305</v>
      </c>
      <c r="E371" s="91">
        <v>731855.2</v>
      </c>
    </row>
    <row r="372" spans="1:5" ht="26.4">
      <c r="A372" s="97" t="s">
        <v>565</v>
      </c>
      <c r="B372" s="91">
        <v>501331</v>
      </c>
      <c r="C372" s="91">
        <v>-501330.87</v>
      </c>
      <c r="D372" s="92">
        <v>-99.999974069028298</v>
      </c>
      <c r="E372" s="91">
        <v>-501330.87</v>
      </c>
    </row>
    <row r="373" spans="1:5" ht="26.4">
      <c r="A373" s="97" t="s">
        <v>566</v>
      </c>
      <c r="B373" s="91">
        <v>15209</v>
      </c>
      <c r="C373" s="91">
        <v>0</v>
      </c>
      <c r="D373" s="92">
        <v>0</v>
      </c>
      <c r="E373" s="91">
        <v>0</v>
      </c>
    </row>
    <row r="374" spans="1:5">
      <c r="A374" s="90"/>
      <c r="B374" s="91"/>
      <c r="C374" s="91"/>
      <c r="D374" s="92"/>
      <c r="E374" s="91"/>
    </row>
    <row r="375" spans="1:5">
      <c r="A375" s="93" t="s">
        <v>569</v>
      </c>
      <c r="B375" s="94"/>
      <c r="C375" s="94"/>
      <c r="D375" s="95"/>
      <c r="E375" s="94"/>
    </row>
    <row r="376" spans="1:5">
      <c r="A376" s="93" t="s">
        <v>508</v>
      </c>
      <c r="B376" s="94">
        <v>16303728</v>
      </c>
      <c r="C376" s="94">
        <v>16238760.039999999</v>
      </c>
      <c r="D376" s="95">
        <v>99.601514696516006</v>
      </c>
      <c r="E376" s="94">
        <v>85566.04</v>
      </c>
    </row>
    <row r="377" spans="1:5" ht="26.4">
      <c r="A377" s="96" t="s">
        <v>509</v>
      </c>
      <c r="B377" s="91">
        <v>90881</v>
      </c>
      <c r="C377" s="91">
        <v>25913.040000000001</v>
      </c>
      <c r="D377" s="92">
        <v>28.513154564760502</v>
      </c>
      <c r="E377" s="91">
        <v>25913.040000000001</v>
      </c>
    </row>
    <row r="378" spans="1:5">
      <c r="A378" s="96" t="s">
        <v>526</v>
      </c>
      <c r="B378" s="91">
        <v>16212847</v>
      </c>
      <c r="C378" s="91">
        <v>16212847</v>
      </c>
      <c r="D378" s="92">
        <v>100</v>
      </c>
      <c r="E378" s="91">
        <v>59653</v>
      </c>
    </row>
    <row r="379" spans="1:5" ht="26.4">
      <c r="A379" s="97" t="s">
        <v>527</v>
      </c>
      <c r="B379" s="91">
        <v>16212847</v>
      </c>
      <c r="C379" s="91">
        <v>16212847</v>
      </c>
      <c r="D379" s="92">
        <v>100</v>
      </c>
      <c r="E379" s="91">
        <v>59653</v>
      </c>
    </row>
    <row r="380" spans="1:5">
      <c r="A380" s="93" t="s">
        <v>529</v>
      </c>
      <c r="B380" s="94">
        <v>16805059</v>
      </c>
      <c r="C380" s="94">
        <v>6456060.9400000004</v>
      </c>
      <c r="D380" s="95">
        <v>38.417365508803002</v>
      </c>
      <c r="E380" s="94">
        <v>795914.98</v>
      </c>
    </row>
    <row r="381" spans="1:5">
      <c r="A381" s="96" t="s">
        <v>530</v>
      </c>
      <c r="B381" s="91">
        <v>16365440</v>
      </c>
      <c r="C381" s="91">
        <v>6394989.2599999998</v>
      </c>
      <c r="D381" s="92">
        <v>39.076182858511601</v>
      </c>
      <c r="E381" s="91">
        <v>795914.98</v>
      </c>
    </row>
    <row r="382" spans="1:5">
      <c r="A382" s="97" t="s">
        <v>531</v>
      </c>
      <c r="B382" s="91">
        <v>10467846</v>
      </c>
      <c r="C382" s="91">
        <v>3548403.89</v>
      </c>
      <c r="D382" s="92">
        <v>33.898128516602199</v>
      </c>
      <c r="E382" s="91">
        <v>795914.98</v>
      </c>
    </row>
    <row r="383" spans="1:5">
      <c r="A383" s="98" t="s">
        <v>532</v>
      </c>
      <c r="B383" s="91">
        <v>8168876</v>
      </c>
      <c r="C383" s="91">
        <v>2784213.72</v>
      </c>
      <c r="D383" s="92">
        <v>34.0831923510652</v>
      </c>
      <c r="E383" s="91">
        <v>644815.71</v>
      </c>
    </row>
    <row r="384" spans="1:5">
      <c r="A384" s="98" t="s">
        <v>533</v>
      </c>
      <c r="B384" s="91">
        <v>2298970</v>
      </c>
      <c r="C384" s="91">
        <v>764190.17</v>
      </c>
      <c r="D384" s="92">
        <v>33.240545548658801</v>
      </c>
      <c r="E384" s="91">
        <v>151099.26999999999</v>
      </c>
    </row>
    <row r="385" spans="1:5" ht="26.4">
      <c r="A385" s="97" t="s">
        <v>535</v>
      </c>
      <c r="B385" s="91">
        <v>5888210</v>
      </c>
      <c r="C385" s="91">
        <v>2837675.52</v>
      </c>
      <c r="D385" s="92">
        <v>48.192498569174703</v>
      </c>
      <c r="E385" s="91">
        <v>0</v>
      </c>
    </row>
    <row r="386" spans="1:5">
      <c r="A386" s="98" t="s">
        <v>536</v>
      </c>
      <c r="B386" s="91">
        <v>5888210</v>
      </c>
      <c r="C386" s="91">
        <v>2837675.52</v>
      </c>
      <c r="D386" s="92">
        <v>48.192498569174703</v>
      </c>
      <c r="E386" s="91">
        <v>0</v>
      </c>
    </row>
    <row r="387" spans="1:5" ht="26.4">
      <c r="A387" s="97" t="s">
        <v>538</v>
      </c>
      <c r="B387" s="91">
        <v>9384</v>
      </c>
      <c r="C387" s="91">
        <v>8909.85</v>
      </c>
      <c r="D387" s="92">
        <v>94.947250639386198</v>
      </c>
      <c r="E387" s="91">
        <v>0</v>
      </c>
    </row>
    <row r="388" spans="1:5">
      <c r="A388" s="98" t="s">
        <v>540</v>
      </c>
      <c r="B388" s="91">
        <v>9384</v>
      </c>
      <c r="C388" s="91">
        <v>8909.85</v>
      </c>
      <c r="D388" s="92">
        <v>94.947250639386198</v>
      </c>
      <c r="E388" s="91">
        <v>0</v>
      </c>
    </row>
    <row r="389" spans="1:5">
      <c r="A389" s="96" t="s">
        <v>550</v>
      </c>
      <c r="B389" s="91">
        <v>439619</v>
      </c>
      <c r="C389" s="91">
        <v>61071.68</v>
      </c>
      <c r="D389" s="92">
        <v>13.8919564441027</v>
      </c>
      <c r="E389" s="91">
        <v>0</v>
      </c>
    </row>
    <row r="390" spans="1:5">
      <c r="A390" s="97" t="s">
        <v>551</v>
      </c>
      <c r="B390" s="91">
        <v>439619</v>
      </c>
      <c r="C390" s="91">
        <v>61071.68</v>
      </c>
      <c r="D390" s="92">
        <v>13.8919564441027</v>
      </c>
      <c r="E390" s="91">
        <v>0</v>
      </c>
    </row>
    <row r="391" spans="1:5">
      <c r="A391" s="90" t="s">
        <v>116</v>
      </c>
      <c r="B391" s="91">
        <v>-501331</v>
      </c>
      <c r="C391" s="91">
        <v>9782699.0999999996</v>
      </c>
      <c r="D391" s="92">
        <v>-1951.34533870836</v>
      </c>
      <c r="E391" s="91">
        <v>-710348.94</v>
      </c>
    </row>
    <row r="392" spans="1:5">
      <c r="A392" s="90" t="s">
        <v>561</v>
      </c>
      <c r="B392" s="91">
        <v>501331</v>
      </c>
      <c r="C392" s="91">
        <v>-9782699.0999999996</v>
      </c>
      <c r="D392" s="92">
        <v>-1951.34533870836</v>
      </c>
      <c r="E392" s="91">
        <v>710348.94</v>
      </c>
    </row>
    <row r="393" spans="1:5">
      <c r="A393" s="96" t="s">
        <v>570</v>
      </c>
      <c r="B393" s="91">
        <v>501331</v>
      </c>
      <c r="C393" s="91">
        <v>-9782699.0999999996</v>
      </c>
      <c r="D393" s="92">
        <v>-1951.34533870836</v>
      </c>
      <c r="E393" s="91">
        <v>710348.94</v>
      </c>
    </row>
    <row r="394" spans="1:5" ht="26.4">
      <c r="A394" s="97" t="s">
        <v>565</v>
      </c>
      <c r="B394" s="91">
        <v>501331</v>
      </c>
      <c r="C394" s="91">
        <v>-501330.87</v>
      </c>
      <c r="D394" s="92">
        <v>-99.999974069028298</v>
      </c>
      <c r="E394" s="91">
        <v>-501330.87</v>
      </c>
    </row>
    <row r="395" spans="1:5">
      <c r="A395" s="90"/>
      <c r="B395" s="91"/>
      <c r="C395" s="91"/>
      <c r="D395" s="92"/>
      <c r="E395" s="91"/>
    </row>
    <row r="396" spans="1:5" ht="26.4">
      <c r="A396" s="93" t="s">
        <v>571</v>
      </c>
      <c r="B396" s="94"/>
      <c r="C396" s="94"/>
      <c r="D396" s="95"/>
      <c r="E396" s="94"/>
    </row>
    <row r="397" spans="1:5">
      <c r="A397" s="93" t="s">
        <v>508</v>
      </c>
      <c r="B397" s="94">
        <v>2080957</v>
      </c>
      <c r="C397" s="94">
        <v>1486025</v>
      </c>
      <c r="D397" s="95">
        <v>71.410653848205399</v>
      </c>
      <c r="E397" s="94">
        <v>0</v>
      </c>
    </row>
    <row r="398" spans="1:5">
      <c r="A398" s="96" t="s">
        <v>510</v>
      </c>
      <c r="B398" s="91">
        <v>594932</v>
      </c>
      <c r="C398" s="91">
        <v>0</v>
      </c>
      <c r="D398" s="92">
        <v>0</v>
      </c>
      <c r="E398" s="91">
        <v>0</v>
      </c>
    </row>
    <row r="399" spans="1:5">
      <c r="A399" s="97" t="s">
        <v>511</v>
      </c>
      <c r="B399" s="91">
        <v>594932</v>
      </c>
      <c r="C399" s="91">
        <v>0</v>
      </c>
      <c r="D399" s="92">
        <v>0</v>
      </c>
      <c r="E399" s="91">
        <v>0</v>
      </c>
    </row>
    <row r="400" spans="1:5">
      <c r="A400" s="96" t="s">
        <v>526</v>
      </c>
      <c r="B400" s="91">
        <v>1486025</v>
      </c>
      <c r="C400" s="91">
        <v>1486025</v>
      </c>
      <c r="D400" s="92">
        <v>100</v>
      </c>
      <c r="E400" s="91">
        <v>0</v>
      </c>
    </row>
    <row r="401" spans="1:5" ht="26.4">
      <c r="A401" s="97" t="s">
        <v>527</v>
      </c>
      <c r="B401" s="91">
        <v>1486025</v>
      </c>
      <c r="C401" s="91">
        <v>1486025</v>
      </c>
      <c r="D401" s="92">
        <v>100</v>
      </c>
      <c r="E401" s="91">
        <v>0</v>
      </c>
    </row>
    <row r="402" spans="1:5">
      <c r="A402" s="93" t="s">
        <v>529</v>
      </c>
      <c r="B402" s="94">
        <v>2096166</v>
      </c>
      <c r="C402" s="94">
        <v>21506.26</v>
      </c>
      <c r="D402" s="95">
        <v>1.0259807667904199</v>
      </c>
      <c r="E402" s="94">
        <v>21506.26</v>
      </c>
    </row>
    <row r="403" spans="1:5">
      <c r="A403" s="96" t="s">
        <v>530</v>
      </c>
      <c r="B403" s="91">
        <v>321947</v>
      </c>
      <c r="C403" s="91">
        <v>21506.26</v>
      </c>
      <c r="D403" s="92">
        <v>6.6800622462703503</v>
      </c>
      <c r="E403" s="91">
        <v>21506.26</v>
      </c>
    </row>
    <row r="404" spans="1:5">
      <c r="A404" s="97" t="s">
        <v>531</v>
      </c>
      <c r="B404" s="91">
        <v>321947</v>
      </c>
      <c r="C404" s="91">
        <v>21506.26</v>
      </c>
      <c r="D404" s="92">
        <v>6.6800622462703503</v>
      </c>
      <c r="E404" s="91">
        <v>21506.26</v>
      </c>
    </row>
    <row r="405" spans="1:5">
      <c r="A405" s="98" t="s">
        <v>532</v>
      </c>
      <c r="B405" s="91">
        <v>7795</v>
      </c>
      <c r="C405" s="91">
        <v>2686</v>
      </c>
      <c r="D405" s="92">
        <v>34.457985888389999</v>
      </c>
      <c r="E405" s="91">
        <v>2686</v>
      </c>
    </row>
    <row r="406" spans="1:5">
      <c r="A406" s="98" t="s">
        <v>533</v>
      </c>
      <c r="B406" s="91">
        <v>314152</v>
      </c>
      <c r="C406" s="91">
        <v>18820.259999999998</v>
      </c>
      <c r="D406" s="92">
        <v>5.9908133642313297</v>
      </c>
      <c r="E406" s="91">
        <v>18820.259999999998</v>
      </c>
    </row>
    <row r="407" spans="1:5">
      <c r="A407" s="96" t="s">
        <v>550</v>
      </c>
      <c r="B407" s="91">
        <v>1774219</v>
      </c>
      <c r="C407" s="91">
        <v>0</v>
      </c>
      <c r="D407" s="92">
        <v>0</v>
      </c>
      <c r="E407" s="91">
        <v>0</v>
      </c>
    </row>
    <row r="408" spans="1:5">
      <c r="A408" s="97" t="s">
        <v>551</v>
      </c>
      <c r="B408" s="91">
        <v>1774219</v>
      </c>
      <c r="C408" s="91">
        <v>0</v>
      </c>
      <c r="D408" s="92">
        <v>0</v>
      </c>
      <c r="E408" s="91">
        <v>0</v>
      </c>
    </row>
    <row r="409" spans="1:5">
      <c r="A409" s="90" t="s">
        <v>116</v>
      </c>
      <c r="B409" s="91">
        <v>-15209</v>
      </c>
      <c r="C409" s="91">
        <v>1464518.74</v>
      </c>
      <c r="D409" s="92">
        <v>-9629.2901571437997</v>
      </c>
      <c r="E409" s="91">
        <v>-21506.26</v>
      </c>
    </row>
    <row r="410" spans="1:5">
      <c r="A410" s="90" t="s">
        <v>561</v>
      </c>
      <c r="B410" s="91">
        <v>15209</v>
      </c>
      <c r="C410" s="91">
        <v>-1464518.74</v>
      </c>
      <c r="D410" s="92">
        <v>-9629.2901571437997</v>
      </c>
      <c r="E410" s="91">
        <v>21506.26</v>
      </c>
    </row>
    <row r="411" spans="1:5">
      <c r="A411" s="96" t="s">
        <v>570</v>
      </c>
      <c r="B411" s="91">
        <v>15209</v>
      </c>
      <c r="C411" s="91">
        <v>-1464518.74</v>
      </c>
      <c r="D411" s="92">
        <v>-9629.2901571437997</v>
      </c>
      <c r="E411" s="91">
        <v>21506.26</v>
      </c>
    </row>
    <row r="412" spans="1:5" ht="26.4">
      <c r="A412" s="97" t="s">
        <v>566</v>
      </c>
      <c r="B412" s="91">
        <v>15209</v>
      </c>
      <c r="C412" s="91">
        <v>0</v>
      </c>
      <c r="D412" s="92">
        <v>0</v>
      </c>
      <c r="E412" s="91">
        <v>0</v>
      </c>
    </row>
    <row r="413" spans="1:5">
      <c r="A413" s="90"/>
      <c r="B413" s="91"/>
      <c r="C413" s="91"/>
      <c r="D413" s="92"/>
      <c r="E413" s="91"/>
    </row>
    <row r="414" spans="1:5">
      <c r="A414" s="103" t="s">
        <v>582</v>
      </c>
      <c r="B414" s="91"/>
      <c r="C414" s="91"/>
      <c r="D414" s="92"/>
      <c r="E414" s="91"/>
    </row>
    <row r="415" spans="1:5">
      <c r="A415" s="93" t="s">
        <v>508</v>
      </c>
      <c r="B415" s="94">
        <v>2621250</v>
      </c>
      <c r="C415" s="94">
        <v>2619447.25</v>
      </c>
      <c r="D415" s="95">
        <v>99.931225560324293</v>
      </c>
      <c r="E415" s="94">
        <v>0</v>
      </c>
    </row>
    <row r="416" spans="1:5" ht="26.4">
      <c r="A416" s="96" t="s">
        <v>509</v>
      </c>
      <c r="B416" s="91">
        <v>3000</v>
      </c>
      <c r="C416" s="91">
        <v>1197.25</v>
      </c>
      <c r="D416" s="92">
        <v>39.908333333333303</v>
      </c>
      <c r="E416" s="91">
        <v>0</v>
      </c>
    </row>
    <row r="417" spans="1:5">
      <c r="A417" s="96" t="s">
        <v>526</v>
      </c>
      <c r="B417" s="91">
        <v>2618250</v>
      </c>
      <c r="C417" s="91">
        <v>2618250</v>
      </c>
      <c r="D417" s="92">
        <v>100</v>
      </c>
      <c r="E417" s="91">
        <v>0</v>
      </c>
    </row>
    <row r="418" spans="1:5" ht="26.4">
      <c r="A418" s="97" t="s">
        <v>527</v>
      </c>
      <c r="B418" s="91">
        <v>2618250</v>
      </c>
      <c r="C418" s="91">
        <v>2618250</v>
      </c>
      <c r="D418" s="92">
        <v>100</v>
      </c>
      <c r="E418" s="91">
        <v>0</v>
      </c>
    </row>
    <row r="419" spans="1:5">
      <c r="A419" s="93" t="s">
        <v>529</v>
      </c>
      <c r="B419" s="94">
        <v>2621250</v>
      </c>
      <c r="C419" s="94">
        <v>861377.48</v>
      </c>
      <c r="D419" s="95">
        <v>32.861324940391</v>
      </c>
      <c r="E419" s="94">
        <v>92260.41</v>
      </c>
    </row>
    <row r="420" spans="1:5">
      <c r="A420" s="96" t="s">
        <v>530</v>
      </c>
      <c r="B420" s="91">
        <v>2621250</v>
      </c>
      <c r="C420" s="91">
        <v>861377.48</v>
      </c>
      <c r="D420" s="92">
        <v>32.861324940391</v>
      </c>
      <c r="E420" s="91">
        <v>92260.41</v>
      </c>
    </row>
    <row r="421" spans="1:5">
      <c r="A421" s="97" t="s">
        <v>531</v>
      </c>
      <c r="B421" s="91">
        <v>2609435</v>
      </c>
      <c r="C421" s="91">
        <v>850664.22</v>
      </c>
      <c r="D421" s="92">
        <v>32.599555842548298</v>
      </c>
      <c r="E421" s="91">
        <v>92260.41</v>
      </c>
    </row>
    <row r="422" spans="1:5">
      <c r="A422" s="98" t="s">
        <v>532</v>
      </c>
      <c r="B422" s="91">
        <v>2140678</v>
      </c>
      <c r="C422" s="91">
        <v>669371.94999999995</v>
      </c>
      <c r="D422" s="92">
        <v>31.269156314027601</v>
      </c>
      <c r="E422" s="91">
        <v>47802.879999999997</v>
      </c>
    </row>
    <row r="423" spans="1:5">
      <c r="A423" s="98" t="s">
        <v>533</v>
      </c>
      <c r="B423" s="91">
        <v>468757</v>
      </c>
      <c r="C423" s="91">
        <v>181292.27</v>
      </c>
      <c r="D423" s="92">
        <v>38.675106718406298</v>
      </c>
      <c r="E423" s="91">
        <v>44457.53</v>
      </c>
    </row>
    <row r="424" spans="1:5" ht="26.4">
      <c r="A424" s="97" t="s">
        <v>538</v>
      </c>
      <c r="B424" s="91">
        <v>11815</v>
      </c>
      <c r="C424" s="91">
        <v>10713.26</v>
      </c>
      <c r="D424" s="92">
        <v>90.675074058400298</v>
      </c>
      <c r="E424" s="91">
        <v>0</v>
      </c>
    </row>
    <row r="425" spans="1:5">
      <c r="A425" s="98" t="s">
        <v>540</v>
      </c>
      <c r="B425" s="91">
        <v>11815</v>
      </c>
      <c r="C425" s="91">
        <v>10713.26</v>
      </c>
      <c r="D425" s="92">
        <v>90.675074058400298</v>
      </c>
      <c r="E425" s="91">
        <v>0</v>
      </c>
    </row>
    <row r="426" spans="1:5">
      <c r="A426" s="90" t="s">
        <v>116</v>
      </c>
      <c r="B426" s="91">
        <v>0</v>
      </c>
      <c r="C426" s="91">
        <v>1758069.77</v>
      </c>
      <c r="D426" s="92">
        <v>0</v>
      </c>
      <c r="E426" s="91">
        <v>-92260.41</v>
      </c>
    </row>
    <row r="427" spans="1:5">
      <c r="A427" s="90" t="s">
        <v>561</v>
      </c>
      <c r="B427" s="91">
        <v>0</v>
      </c>
      <c r="C427" s="91">
        <v>-1758069.77</v>
      </c>
      <c r="D427" s="92">
        <v>0</v>
      </c>
      <c r="E427" s="91">
        <v>92260.41</v>
      </c>
    </row>
    <row r="428" spans="1:5">
      <c r="A428" s="96" t="s">
        <v>570</v>
      </c>
      <c r="B428" s="91">
        <v>0</v>
      </c>
      <c r="C428" s="91">
        <v>-1758069.77</v>
      </c>
      <c r="D428" s="92">
        <v>0</v>
      </c>
      <c r="E428" s="91">
        <v>92260.41</v>
      </c>
    </row>
    <row r="429" spans="1:5">
      <c r="A429" s="90"/>
      <c r="B429" s="91"/>
      <c r="C429" s="91"/>
      <c r="D429" s="92"/>
      <c r="E429" s="91"/>
    </row>
    <row r="430" spans="1:5">
      <c r="A430" s="93" t="s">
        <v>569</v>
      </c>
      <c r="B430" s="94"/>
      <c r="C430" s="94"/>
      <c r="D430" s="95"/>
      <c r="E430" s="94"/>
    </row>
    <row r="431" spans="1:5">
      <c r="A431" s="93" t="s">
        <v>508</v>
      </c>
      <c r="B431" s="94">
        <v>2621250</v>
      </c>
      <c r="C431" s="94">
        <v>2619447.25</v>
      </c>
      <c r="D431" s="95">
        <v>99.931225560324293</v>
      </c>
      <c r="E431" s="94">
        <v>0</v>
      </c>
    </row>
    <row r="432" spans="1:5" ht="26.4">
      <c r="A432" s="96" t="s">
        <v>509</v>
      </c>
      <c r="B432" s="91">
        <v>3000</v>
      </c>
      <c r="C432" s="91">
        <v>1197.25</v>
      </c>
      <c r="D432" s="92">
        <v>39.908333333333303</v>
      </c>
      <c r="E432" s="91">
        <v>0</v>
      </c>
    </row>
    <row r="433" spans="1:5">
      <c r="A433" s="96" t="s">
        <v>526</v>
      </c>
      <c r="B433" s="91">
        <v>2618250</v>
      </c>
      <c r="C433" s="91">
        <v>2618250</v>
      </c>
      <c r="D433" s="92">
        <v>100</v>
      </c>
      <c r="E433" s="91">
        <v>0</v>
      </c>
    </row>
    <row r="434" spans="1:5" ht="26.4">
      <c r="A434" s="97" t="s">
        <v>527</v>
      </c>
      <c r="B434" s="91">
        <v>2618250</v>
      </c>
      <c r="C434" s="91">
        <v>2618250</v>
      </c>
      <c r="D434" s="92">
        <v>100</v>
      </c>
      <c r="E434" s="91">
        <v>0</v>
      </c>
    </row>
    <row r="435" spans="1:5">
      <c r="A435" s="93" t="s">
        <v>529</v>
      </c>
      <c r="B435" s="94">
        <v>2621250</v>
      </c>
      <c r="C435" s="94">
        <v>861377.48</v>
      </c>
      <c r="D435" s="95">
        <v>32.861324940391</v>
      </c>
      <c r="E435" s="94">
        <v>92260.41</v>
      </c>
    </row>
    <row r="436" spans="1:5">
      <c r="A436" s="96" t="s">
        <v>530</v>
      </c>
      <c r="B436" s="91">
        <v>2621250</v>
      </c>
      <c r="C436" s="91">
        <v>861377.48</v>
      </c>
      <c r="D436" s="92">
        <v>32.861324940391</v>
      </c>
      <c r="E436" s="91">
        <v>92260.41</v>
      </c>
    </row>
    <row r="437" spans="1:5">
      <c r="A437" s="97" t="s">
        <v>531</v>
      </c>
      <c r="B437" s="91">
        <v>2609435</v>
      </c>
      <c r="C437" s="91">
        <v>850664.22</v>
      </c>
      <c r="D437" s="92">
        <v>32.599555842548298</v>
      </c>
      <c r="E437" s="91">
        <v>92260.41</v>
      </c>
    </row>
    <row r="438" spans="1:5">
      <c r="A438" s="98" t="s">
        <v>532</v>
      </c>
      <c r="B438" s="91">
        <v>2140678</v>
      </c>
      <c r="C438" s="91">
        <v>669371.94999999995</v>
      </c>
      <c r="D438" s="92">
        <v>31.269156314027601</v>
      </c>
      <c r="E438" s="91">
        <v>47802.879999999997</v>
      </c>
    </row>
    <row r="439" spans="1:5">
      <c r="A439" s="98" t="s">
        <v>533</v>
      </c>
      <c r="B439" s="91">
        <v>468757</v>
      </c>
      <c r="C439" s="91">
        <v>181292.27</v>
      </c>
      <c r="D439" s="92">
        <v>38.675106718406298</v>
      </c>
      <c r="E439" s="91">
        <v>44457.53</v>
      </c>
    </row>
    <row r="440" spans="1:5" ht="26.4">
      <c r="A440" s="97" t="s">
        <v>538</v>
      </c>
      <c r="B440" s="91">
        <v>11815</v>
      </c>
      <c r="C440" s="91">
        <v>10713.26</v>
      </c>
      <c r="D440" s="92">
        <v>90.675074058400298</v>
      </c>
      <c r="E440" s="91">
        <v>0</v>
      </c>
    </row>
    <row r="441" spans="1:5">
      <c r="A441" s="98" t="s">
        <v>540</v>
      </c>
      <c r="B441" s="91">
        <v>11815</v>
      </c>
      <c r="C441" s="91">
        <v>10713.26</v>
      </c>
      <c r="D441" s="92">
        <v>90.675074058400298</v>
      </c>
      <c r="E441" s="91">
        <v>0</v>
      </c>
    </row>
    <row r="442" spans="1:5">
      <c r="A442" s="90" t="s">
        <v>116</v>
      </c>
      <c r="B442" s="91">
        <v>0</v>
      </c>
      <c r="C442" s="91">
        <v>1758069.77</v>
      </c>
      <c r="D442" s="92">
        <v>0</v>
      </c>
      <c r="E442" s="91">
        <v>-92260.41</v>
      </c>
    </row>
    <row r="443" spans="1:5">
      <c r="A443" s="90" t="s">
        <v>561</v>
      </c>
      <c r="B443" s="91">
        <v>0</v>
      </c>
      <c r="C443" s="91">
        <v>-1758069.77</v>
      </c>
      <c r="D443" s="92">
        <v>0</v>
      </c>
      <c r="E443" s="91">
        <v>92260.41</v>
      </c>
    </row>
    <row r="444" spans="1:5">
      <c r="A444" s="96" t="s">
        <v>570</v>
      </c>
      <c r="B444" s="91">
        <v>0</v>
      </c>
      <c r="C444" s="91">
        <v>-1758069.77</v>
      </c>
      <c r="D444" s="92">
        <v>0</v>
      </c>
      <c r="E444" s="91">
        <v>92260.41</v>
      </c>
    </row>
    <row r="445" spans="1:5">
      <c r="A445" s="90"/>
      <c r="B445" s="91"/>
      <c r="C445" s="91"/>
      <c r="D445" s="92"/>
      <c r="E445" s="91"/>
    </row>
    <row r="446" spans="1:5">
      <c r="A446" s="103" t="s">
        <v>583</v>
      </c>
      <c r="B446" s="91"/>
      <c r="C446" s="91"/>
      <c r="D446" s="92"/>
      <c r="E446" s="91"/>
    </row>
    <row r="447" spans="1:5">
      <c r="A447" s="93" t="s">
        <v>508</v>
      </c>
      <c r="B447" s="94">
        <v>33699279</v>
      </c>
      <c r="C447" s="94">
        <v>32141176.760000002</v>
      </c>
      <c r="D447" s="95">
        <v>95.376452297391893</v>
      </c>
      <c r="E447" s="94">
        <v>1698801.35</v>
      </c>
    </row>
    <row r="448" spans="1:5" ht="26.4">
      <c r="A448" s="96" t="s">
        <v>509</v>
      </c>
      <c r="B448" s="91">
        <v>0</v>
      </c>
      <c r="C448" s="91">
        <v>278.76</v>
      </c>
      <c r="D448" s="92">
        <v>0</v>
      </c>
      <c r="E448" s="91">
        <v>-4.6500000000000004</v>
      </c>
    </row>
    <row r="449" spans="1:5">
      <c r="A449" s="96" t="s">
        <v>512</v>
      </c>
      <c r="B449" s="91">
        <v>8394685</v>
      </c>
      <c r="C449" s="91">
        <v>6836304</v>
      </c>
      <c r="D449" s="92">
        <v>81.436099150831794</v>
      </c>
      <c r="E449" s="91">
        <v>811505</v>
      </c>
    </row>
    <row r="450" spans="1:5">
      <c r="A450" s="97" t="s">
        <v>513</v>
      </c>
      <c r="B450" s="91">
        <v>8394685</v>
      </c>
      <c r="C450" s="91">
        <v>6836304</v>
      </c>
      <c r="D450" s="92">
        <v>81.436099150831794</v>
      </c>
      <c r="E450" s="91">
        <v>811505</v>
      </c>
    </row>
    <row r="451" spans="1:5">
      <c r="A451" s="98" t="s">
        <v>577</v>
      </c>
      <c r="B451" s="91">
        <v>8394685</v>
      </c>
      <c r="C451" s="91">
        <v>6836304</v>
      </c>
      <c r="D451" s="92">
        <v>81.436099150831794</v>
      </c>
      <c r="E451" s="91">
        <v>811505</v>
      </c>
    </row>
    <row r="452" spans="1:5" ht="26.4">
      <c r="A452" s="99" t="s">
        <v>578</v>
      </c>
      <c r="B452" s="91">
        <v>8394685</v>
      </c>
      <c r="C452" s="91">
        <v>6836304</v>
      </c>
      <c r="D452" s="92">
        <v>81.436099150831794</v>
      </c>
      <c r="E452" s="91">
        <v>811505</v>
      </c>
    </row>
    <row r="453" spans="1:5" ht="26.4">
      <c r="A453" s="104" t="s">
        <v>579</v>
      </c>
      <c r="B453" s="91">
        <v>8394685</v>
      </c>
      <c r="C453" s="91">
        <v>6836304</v>
      </c>
      <c r="D453" s="92">
        <v>81.436099150831794</v>
      </c>
      <c r="E453" s="91">
        <v>811505</v>
      </c>
    </row>
    <row r="454" spans="1:5">
      <c r="A454" s="96" t="s">
        <v>526</v>
      </c>
      <c r="B454" s="91">
        <v>25304594</v>
      </c>
      <c r="C454" s="91">
        <v>25304594</v>
      </c>
      <c r="D454" s="92">
        <v>100</v>
      </c>
      <c r="E454" s="91">
        <v>887301</v>
      </c>
    </row>
    <row r="455" spans="1:5" ht="26.4">
      <c r="A455" s="97" t="s">
        <v>527</v>
      </c>
      <c r="B455" s="91">
        <v>25304594</v>
      </c>
      <c r="C455" s="91">
        <v>25304594</v>
      </c>
      <c r="D455" s="92">
        <v>100</v>
      </c>
      <c r="E455" s="91">
        <v>887301</v>
      </c>
    </row>
    <row r="456" spans="1:5">
      <c r="A456" s="93" t="s">
        <v>529</v>
      </c>
      <c r="B456" s="94">
        <v>33699279</v>
      </c>
      <c r="C456" s="94">
        <v>12199596.85</v>
      </c>
      <c r="D456" s="95">
        <v>36.201358640343599</v>
      </c>
      <c r="E456" s="94">
        <v>3361413.37</v>
      </c>
    </row>
    <row r="457" spans="1:5">
      <c r="A457" s="96" t="s">
        <v>530</v>
      </c>
      <c r="B457" s="91">
        <v>33372078</v>
      </c>
      <c r="C457" s="91">
        <v>12181626.109999999</v>
      </c>
      <c r="D457" s="92">
        <v>36.502450072183102</v>
      </c>
      <c r="E457" s="91">
        <v>3352720</v>
      </c>
    </row>
    <row r="458" spans="1:5">
      <c r="A458" s="97" t="s">
        <v>531</v>
      </c>
      <c r="B458" s="91">
        <v>20904838</v>
      </c>
      <c r="C458" s="91">
        <v>9251006.5199999996</v>
      </c>
      <c r="D458" s="92">
        <v>44.252945275155902</v>
      </c>
      <c r="E458" s="91">
        <v>2667127.94</v>
      </c>
    </row>
    <row r="459" spans="1:5">
      <c r="A459" s="98" t="s">
        <v>532</v>
      </c>
      <c r="B459" s="91">
        <v>1906087</v>
      </c>
      <c r="C459" s="91">
        <v>728018.42</v>
      </c>
      <c r="D459" s="92">
        <v>38.194396163448999</v>
      </c>
      <c r="E459" s="91">
        <v>128756.92</v>
      </c>
    </row>
    <row r="460" spans="1:5">
      <c r="A460" s="98" t="s">
        <v>533</v>
      </c>
      <c r="B460" s="91">
        <v>18998751</v>
      </c>
      <c r="C460" s="91">
        <v>8522988.0999999996</v>
      </c>
      <c r="D460" s="92">
        <v>44.860781111347798</v>
      </c>
      <c r="E460" s="91">
        <v>2538371.02</v>
      </c>
    </row>
    <row r="461" spans="1:5" ht="26.4">
      <c r="A461" s="97" t="s">
        <v>535</v>
      </c>
      <c r="B461" s="91">
        <v>11317295</v>
      </c>
      <c r="C461" s="91">
        <v>2852161.74</v>
      </c>
      <c r="D461" s="92">
        <v>25.201797249254401</v>
      </c>
      <c r="E461" s="91">
        <v>684761.03</v>
      </c>
    </row>
    <row r="462" spans="1:5">
      <c r="A462" s="98" t="s">
        <v>536</v>
      </c>
      <c r="B462" s="91">
        <v>11317295</v>
      </c>
      <c r="C462" s="91">
        <v>2852161.74</v>
      </c>
      <c r="D462" s="92">
        <v>25.201797249254401</v>
      </c>
      <c r="E462" s="91">
        <v>684761.03</v>
      </c>
    </row>
    <row r="463" spans="1:5" ht="26.4">
      <c r="A463" s="97" t="s">
        <v>541</v>
      </c>
      <c r="B463" s="91">
        <v>1149945</v>
      </c>
      <c r="C463" s="91">
        <v>78457.850000000006</v>
      </c>
      <c r="D463" s="92">
        <v>6.8227480444716901</v>
      </c>
      <c r="E463" s="91">
        <v>831.03</v>
      </c>
    </row>
    <row r="464" spans="1:5">
      <c r="A464" s="98" t="s">
        <v>542</v>
      </c>
      <c r="B464" s="91">
        <v>18300</v>
      </c>
      <c r="C464" s="91">
        <v>0</v>
      </c>
      <c r="D464" s="92">
        <v>0</v>
      </c>
      <c r="E464" s="91">
        <v>0</v>
      </c>
    </row>
    <row r="465" spans="1:5" ht="26.4">
      <c r="A465" s="99" t="s">
        <v>573</v>
      </c>
      <c r="B465" s="91">
        <v>18300</v>
      </c>
      <c r="C465" s="91">
        <v>0</v>
      </c>
      <c r="D465" s="92">
        <v>0</v>
      </c>
      <c r="E465" s="91">
        <v>0</v>
      </c>
    </row>
    <row r="466" spans="1:5" ht="26.4">
      <c r="A466" s="104" t="s">
        <v>574</v>
      </c>
      <c r="B466" s="91">
        <v>18300</v>
      </c>
      <c r="C466" s="91">
        <v>0</v>
      </c>
      <c r="D466" s="92">
        <v>0</v>
      </c>
      <c r="E466" s="91">
        <v>0</v>
      </c>
    </row>
    <row r="467" spans="1:5" ht="52.8">
      <c r="A467" s="98" t="s">
        <v>544</v>
      </c>
      <c r="B467" s="91">
        <v>884358</v>
      </c>
      <c r="C467" s="91">
        <v>77602.850000000006</v>
      </c>
      <c r="D467" s="92">
        <v>8.7750492447628705</v>
      </c>
      <c r="E467" s="91">
        <v>40781.03</v>
      </c>
    </row>
    <row r="468" spans="1:5" ht="39.6">
      <c r="A468" s="99" t="s">
        <v>545</v>
      </c>
      <c r="B468" s="91">
        <v>884358</v>
      </c>
      <c r="C468" s="91">
        <v>77602.850000000006</v>
      </c>
      <c r="D468" s="92">
        <v>8.7750492447628705</v>
      </c>
      <c r="E468" s="91">
        <v>40781.03</v>
      </c>
    </row>
    <row r="469" spans="1:5" ht="26.4">
      <c r="A469" s="98" t="s">
        <v>547</v>
      </c>
      <c r="B469" s="91">
        <v>247287</v>
      </c>
      <c r="C469" s="91">
        <v>855</v>
      </c>
      <c r="D469" s="92">
        <v>0.34575210180882998</v>
      </c>
      <c r="E469" s="91">
        <v>-39950</v>
      </c>
    </row>
    <row r="470" spans="1:5" ht="26.4">
      <c r="A470" s="99" t="s">
        <v>548</v>
      </c>
      <c r="B470" s="91">
        <v>202767</v>
      </c>
      <c r="C470" s="91">
        <v>855</v>
      </c>
      <c r="D470" s="92">
        <v>0.42166624746629999</v>
      </c>
      <c r="E470" s="91">
        <v>-39950</v>
      </c>
    </row>
    <row r="471" spans="1:5" ht="39.6">
      <c r="A471" s="99" t="s">
        <v>549</v>
      </c>
      <c r="B471" s="91">
        <v>44520</v>
      </c>
      <c r="C471" s="91">
        <v>0</v>
      </c>
      <c r="D471" s="92">
        <v>0</v>
      </c>
      <c r="E471" s="91">
        <v>0</v>
      </c>
    </row>
    <row r="472" spans="1:5">
      <c r="A472" s="96" t="s">
        <v>550</v>
      </c>
      <c r="B472" s="91">
        <v>327201</v>
      </c>
      <c r="C472" s="91">
        <v>17970.740000000002</v>
      </c>
      <c r="D472" s="92">
        <v>5.4922631654548697</v>
      </c>
      <c r="E472" s="91">
        <v>8693.3700000000008</v>
      </c>
    </row>
    <row r="473" spans="1:5">
      <c r="A473" s="97" t="s">
        <v>551</v>
      </c>
      <c r="B473" s="91">
        <v>327201</v>
      </c>
      <c r="C473" s="91">
        <v>17970.740000000002</v>
      </c>
      <c r="D473" s="92">
        <v>5.4922631654548697</v>
      </c>
      <c r="E473" s="91">
        <v>8693.3700000000008</v>
      </c>
    </row>
    <row r="474" spans="1:5">
      <c r="A474" s="90" t="s">
        <v>116</v>
      </c>
      <c r="B474" s="91">
        <v>0</v>
      </c>
      <c r="C474" s="91">
        <v>19941579.91</v>
      </c>
      <c r="D474" s="92">
        <v>0</v>
      </c>
      <c r="E474" s="91">
        <v>-1662612.02</v>
      </c>
    </row>
    <row r="475" spans="1:5">
      <c r="A475" s="90" t="s">
        <v>561</v>
      </c>
      <c r="B475" s="91">
        <v>0</v>
      </c>
      <c r="C475" s="91">
        <v>-19941579.91</v>
      </c>
      <c r="D475" s="92">
        <v>0</v>
      </c>
      <c r="E475" s="91">
        <v>1662612.02</v>
      </c>
    </row>
    <row r="476" spans="1:5">
      <c r="A476" s="96" t="s">
        <v>570</v>
      </c>
      <c r="B476" s="91">
        <v>0</v>
      </c>
      <c r="C476" s="91">
        <v>-19941579.91</v>
      </c>
      <c r="D476" s="92">
        <v>0</v>
      </c>
      <c r="E476" s="91">
        <v>1662612.02</v>
      </c>
    </row>
    <row r="477" spans="1:5">
      <c r="A477" s="90"/>
      <c r="B477" s="91"/>
      <c r="C477" s="91"/>
      <c r="D477" s="92"/>
      <c r="E477" s="91"/>
    </row>
    <row r="478" spans="1:5">
      <c r="A478" s="93" t="s">
        <v>569</v>
      </c>
      <c r="B478" s="94"/>
      <c r="C478" s="94"/>
      <c r="D478" s="95"/>
      <c r="E478" s="94"/>
    </row>
    <row r="479" spans="1:5">
      <c r="A479" s="93" t="s">
        <v>508</v>
      </c>
      <c r="B479" s="94">
        <v>11985045</v>
      </c>
      <c r="C479" s="94">
        <v>10426942.76</v>
      </c>
      <c r="D479" s="95">
        <v>86.999612934286006</v>
      </c>
      <c r="E479" s="94">
        <v>208134.35</v>
      </c>
    </row>
    <row r="480" spans="1:5" ht="26.4">
      <c r="A480" s="96" t="s">
        <v>509</v>
      </c>
      <c r="B480" s="91">
        <v>0</v>
      </c>
      <c r="C480" s="91">
        <v>278.76</v>
      </c>
      <c r="D480" s="92">
        <v>0</v>
      </c>
      <c r="E480" s="91">
        <v>-4.6500000000000004</v>
      </c>
    </row>
    <row r="481" spans="1:5">
      <c r="A481" s="96" t="s">
        <v>512</v>
      </c>
      <c r="B481" s="91">
        <v>7560680</v>
      </c>
      <c r="C481" s="91">
        <v>6002299</v>
      </c>
      <c r="D481" s="92">
        <v>79.388348667051105</v>
      </c>
      <c r="E481" s="91">
        <v>0</v>
      </c>
    </row>
    <row r="482" spans="1:5">
      <c r="A482" s="97" t="s">
        <v>513</v>
      </c>
      <c r="B482" s="91">
        <v>7560680</v>
      </c>
      <c r="C482" s="91">
        <v>6002299</v>
      </c>
      <c r="D482" s="92">
        <v>79.388348667051105</v>
      </c>
      <c r="E482" s="91">
        <v>0</v>
      </c>
    </row>
    <row r="483" spans="1:5">
      <c r="A483" s="98" t="s">
        <v>577</v>
      </c>
      <c r="B483" s="91">
        <v>7560680</v>
      </c>
      <c r="C483" s="91">
        <v>6002299</v>
      </c>
      <c r="D483" s="92">
        <v>79.388348667051105</v>
      </c>
      <c r="E483" s="91">
        <v>0</v>
      </c>
    </row>
    <row r="484" spans="1:5" ht="26.4">
      <c r="A484" s="99" t="s">
        <v>578</v>
      </c>
      <c r="B484" s="91">
        <v>7560680</v>
      </c>
      <c r="C484" s="91">
        <v>6002299</v>
      </c>
      <c r="D484" s="92">
        <v>79.388348667051105</v>
      </c>
      <c r="E484" s="91">
        <v>0</v>
      </c>
    </row>
    <row r="485" spans="1:5" ht="26.4">
      <c r="A485" s="104" t="s">
        <v>579</v>
      </c>
      <c r="B485" s="91">
        <v>7560680</v>
      </c>
      <c r="C485" s="91">
        <v>6002299</v>
      </c>
      <c r="D485" s="92">
        <v>79.388348667051105</v>
      </c>
      <c r="E485" s="91">
        <v>0</v>
      </c>
    </row>
    <row r="486" spans="1:5">
      <c r="A486" s="96" t="s">
        <v>526</v>
      </c>
      <c r="B486" s="91">
        <v>4424365</v>
      </c>
      <c r="C486" s="91">
        <v>4424365</v>
      </c>
      <c r="D486" s="92">
        <v>100</v>
      </c>
      <c r="E486" s="91">
        <v>208139</v>
      </c>
    </row>
    <row r="487" spans="1:5" ht="26.4">
      <c r="A487" s="97" t="s">
        <v>527</v>
      </c>
      <c r="B487" s="91">
        <v>4424365</v>
      </c>
      <c r="C487" s="91">
        <v>4424365</v>
      </c>
      <c r="D487" s="92">
        <v>100</v>
      </c>
      <c r="E487" s="91">
        <v>208139</v>
      </c>
    </row>
    <row r="488" spans="1:5">
      <c r="A488" s="93" t="s">
        <v>529</v>
      </c>
      <c r="B488" s="94">
        <v>11985045</v>
      </c>
      <c r="C488" s="94">
        <v>3246137.68</v>
      </c>
      <c r="D488" s="95">
        <v>27.084901892316601</v>
      </c>
      <c r="E488" s="94">
        <v>811504.15</v>
      </c>
    </row>
    <row r="489" spans="1:5">
      <c r="A489" s="96" t="s">
        <v>530</v>
      </c>
      <c r="B489" s="91">
        <v>11827544</v>
      </c>
      <c r="C489" s="91">
        <v>3228166.94</v>
      </c>
      <c r="D489" s="92">
        <v>27.293637123649699</v>
      </c>
      <c r="E489" s="91">
        <v>802810.78</v>
      </c>
    </row>
    <row r="490" spans="1:5">
      <c r="A490" s="97" t="s">
        <v>531</v>
      </c>
      <c r="B490" s="91">
        <v>2289800</v>
      </c>
      <c r="C490" s="91">
        <v>842166.27</v>
      </c>
      <c r="D490" s="92">
        <v>36.7790317931697</v>
      </c>
      <c r="E490" s="91">
        <v>166593.59</v>
      </c>
    </row>
    <row r="491" spans="1:5">
      <c r="A491" s="98" t="s">
        <v>532</v>
      </c>
      <c r="B491" s="91">
        <v>1131236</v>
      </c>
      <c r="C491" s="91">
        <v>535148.93000000005</v>
      </c>
      <c r="D491" s="92">
        <v>47.306568213882898</v>
      </c>
      <c r="E491" s="91">
        <v>57250.58</v>
      </c>
    </row>
    <row r="492" spans="1:5">
      <c r="A492" s="98" t="s">
        <v>533</v>
      </c>
      <c r="B492" s="91">
        <v>1158564</v>
      </c>
      <c r="C492" s="91">
        <v>307017.34000000003</v>
      </c>
      <c r="D492" s="92">
        <v>26.499817014856301</v>
      </c>
      <c r="E492" s="91">
        <v>109343.01</v>
      </c>
    </row>
    <row r="493" spans="1:5" ht="26.4">
      <c r="A493" s="97" t="s">
        <v>535</v>
      </c>
      <c r="B493" s="91">
        <v>9272157</v>
      </c>
      <c r="C493" s="91">
        <v>2385145.67</v>
      </c>
      <c r="D493" s="92">
        <v>25.723741196358102</v>
      </c>
      <c r="E493" s="91">
        <v>676167.19</v>
      </c>
    </row>
    <row r="494" spans="1:5">
      <c r="A494" s="98" t="s">
        <v>536</v>
      </c>
      <c r="B494" s="91">
        <v>9272157</v>
      </c>
      <c r="C494" s="91">
        <v>2385145.67</v>
      </c>
      <c r="D494" s="92">
        <v>25.723741196358102</v>
      </c>
      <c r="E494" s="91">
        <v>676167.19</v>
      </c>
    </row>
    <row r="495" spans="1:5" ht="26.4">
      <c r="A495" s="97" t="s">
        <v>541</v>
      </c>
      <c r="B495" s="91">
        <v>265587</v>
      </c>
      <c r="C495" s="91">
        <v>855</v>
      </c>
      <c r="D495" s="92">
        <v>0.32192840764043001</v>
      </c>
      <c r="E495" s="91">
        <v>-39950</v>
      </c>
    </row>
    <row r="496" spans="1:5">
      <c r="A496" s="98" t="s">
        <v>542</v>
      </c>
      <c r="B496" s="91">
        <v>18300</v>
      </c>
      <c r="C496" s="91">
        <v>0</v>
      </c>
      <c r="D496" s="92">
        <v>0</v>
      </c>
      <c r="E496" s="91">
        <v>0</v>
      </c>
    </row>
    <row r="497" spans="1:5" ht="26.4">
      <c r="A497" s="99" t="s">
        <v>573</v>
      </c>
      <c r="B497" s="91">
        <v>18300</v>
      </c>
      <c r="C497" s="91">
        <v>0</v>
      </c>
      <c r="D497" s="92">
        <v>0</v>
      </c>
      <c r="E497" s="91">
        <v>0</v>
      </c>
    </row>
    <row r="498" spans="1:5" ht="26.4">
      <c r="A498" s="104" t="s">
        <v>574</v>
      </c>
      <c r="B498" s="91">
        <v>18300</v>
      </c>
      <c r="C498" s="91">
        <v>0</v>
      </c>
      <c r="D498" s="92">
        <v>0</v>
      </c>
      <c r="E498" s="91">
        <v>0</v>
      </c>
    </row>
    <row r="499" spans="1:5" ht="26.4">
      <c r="A499" s="98" t="s">
        <v>547</v>
      </c>
      <c r="B499" s="91">
        <v>247287</v>
      </c>
      <c r="C499" s="91">
        <v>855</v>
      </c>
      <c r="D499" s="92">
        <v>0.34575210180882998</v>
      </c>
      <c r="E499" s="91">
        <v>-39950</v>
      </c>
    </row>
    <row r="500" spans="1:5" ht="26.4">
      <c r="A500" s="99" t="s">
        <v>548</v>
      </c>
      <c r="B500" s="91">
        <v>202767</v>
      </c>
      <c r="C500" s="91">
        <v>855</v>
      </c>
      <c r="D500" s="92">
        <v>0.42166624746629999</v>
      </c>
      <c r="E500" s="91">
        <v>-39950</v>
      </c>
    </row>
    <row r="501" spans="1:5" ht="39.6">
      <c r="A501" s="99" t="s">
        <v>549</v>
      </c>
      <c r="B501" s="91">
        <v>44520</v>
      </c>
      <c r="C501" s="91">
        <v>0</v>
      </c>
      <c r="D501" s="92">
        <v>0</v>
      </c>
      <c r="E501" s="91">
        <v>0</v>
      </c>
    </row>
    <row r="502" spans="1:5">
      <c r="A502" s="96" t="s">
        <v>550</v>
      </c>
      <c r="B502" s="91">
        <v>157501</v>
      </c>
      <c r="C502" s="91">
        <v>17970.740000000002</v>
      </c>
      <c r="D502" s="92">
        <v>11.4099212068495</v>
      </c>
      <c r="E502" s="91">
        <v>8693.3700000000008</v>
      </c>
    </row>
    <row r="503" spans="1:5">
      <c r="A503" s="97" t="s">
        <v>551</v>
      </c>
      <c r="B503" s="91">
        <v>157501</v>
      </c>
      <c r="C503" s="91">
        <v>17970.740000000002</v>
      </c>
      <c r="D503" s="92">
        <v>11.4099212068495</v>
      </c>
      <c r="E503" s="91">
        <v>8693.3700000000008</v>
      </c>
    </row>
    <row r="504" spans="1:5">
      <c r="A504" s="90" t="s">
        <v>116</v>
      </c>
      <c r="B504" s="91">
        <v>0</v>
      </c>
      <c r="C504" s="91">
        <v>7180805.0800000001</v>
      </c>
      <c r="D504" s="92">
        <v>0</v>
      </c>
      <c r="E504" s="91">
        <v>-603369.80000000005</v>
      </c>
    </row>
    <row r="505" spans="1:5">
      <c r="A505" s="90" t="s">
        <v>561</v>
      </c>
      <c r="B505" s="91">
        <v>0</v>
      </c>
      <c r="C505" s="91">
        <v>-7180805.0800000001</v>
      </c>
      <c r="D505" s="92">
        <v>0</v>
      </c>
      <c r="E505" s="91">
        <v>603369.80000000005</v>
      </c>
    </row>
    <row r="506" spans="1:5">
      <c r="A506" s="96" t="s">
        <v>570</v>
      </c>
      <c r="B506" s="91">
        <v>0</v>
      </c>
      <c r="C506" s="91">
        <v>-7180805.0800000001</v>
      </c>
      <c r="D506" s="92">
        <v>0</v>
      </c>
      <c r="E506" s="91">
        <v>603369.80000000005</v>
      </c>
    </row>
    <row r="507" spans="1:5">
      <c r="A507" s="90"/>
      <c r="B507" s="91"/>
      <c r="C507" s="91"/>
      <c r="D507" s="92"/>
      <c r="E507" s="91"/>
    </row>
    <row r="508" spans="1:5" ht="26.4">
      <c r="A508" s="93" t="s">
        <v>571</v>
      </c>
      <c r="B508" s="94"/>
      <c r="C508" s="94"/>
      <c r="D508" s="95"/>
      <c r="E508" s="94"/>
    </row>
    <row r="509" spans="1:5">
      <c r="A509" s="93" t="s">
        <v>508</v>
      </c>
      <c r="B509" s="94">
        <v>21714234</v>
      </c>
      <c r="C509" s="94">
        <v>21714234</v>
      </c>
      <c r="D509" s="95">
        <v>100</v>
      </c>
      <c r="E509" s="94">
        <v>1490667</v>
      </c>
    </row>
    <row r="510" spans="1:5">
      <c r="A510" s="96" t="s">
        <v>512</v>
      </c>
      <c r="B510" s="91">
        <v>834005</v>
      </c>
      <c r="C510" s="91">
        <v>834005</v>
      </c>
      <c r="D510" s="92">
        <v>100</v>
      </c>
      <c r="E510" s="91">
        <v>811505</v>
      </c>
    </row>
    <row r="511" spans="1:5">
      <c r="A511" s="97" t="s">
        <v>513</v>
      </c>
      <c r="B511" s="91">
        <v>834005</v>
      </c>
      <c r="C511" s="91">
        <v>834005</v>
      </c>
      <c r="D511" s="92">
        <v>100</v>
      </c>
      <c r="E511" s="91">
        <v>811505</v>
      </c>
    </row>
    <row r="512" spans="1:5">
      <c r="A512" s="98" t="s">
        <v>577</v>
      </c>
      <c r="B512" s="91">
        <v>834005</v>
      </c>
      <c r="C512" s="91">
        <v>834005</v>
      </c>
      <c r="D512" s="92">
        <v>100</v>
      </c>
      <c r="E512" s="91">
        <v>811505</v>
      </c>
    </row>
    <row r="513" spans="1:5" ht="26.4">
      <c r="A513" s="99" t="s">
        <v>578</v>
      </c>
      <c r="B513" s="91">
        <v>834005</v>
      </c>
      <c r="C513" s="91">
        <v>834005</v>
      </c>
      <c r="D513" s="92">
        <v>100</v>
      </c>
      <c r="E513" s="91">
        <v>811505</v>
      </c>
    </row>
    <row r="514" spans="1:5" ht="26.4">
      <c r="A514" s="104" t="s">
        <v>579</v>
      </c>
      <c r="B514" s="91">
        <v>834005</v>
      </c>
      <c r="C514" s="91">
        <v>834005</v>
      </c>
      <c r="D514" s="92">
        <v>100</v>
      </c>
      <c r="E514" s="91">
        <v>811505</v>
      </c>
    </row>
    <row r="515" spans="1:5">
      <c r="A515" s="96" t="s">
        <v>526</v>
      </c>
      <c r="B515" s="91">
        <v>20880229</v>
      </c>
      <c r="C515" s="91">
        <v>20880229</v>
      </c>
      <c r="D515" s="92">
        <v>100</v>
      </c>
      <c r="E515" s="91">
        <v>679162</v>
      </c>
    </row>
    <row r="516" spans="1:5" ht="26.4">
      <c r="A516" s="97" t="s">
        <v>527</v>
      </c>
      <c r="B516" s="91">
        <v>20880229</v>
      </c>
      <c r="C516" s="91">
        <v>20880229</v>
      </c>
      <c r="D516" s="92">
        <v>100</v>
      </c>
      <c r="E516" s="91">
        <v>679162</v>
      </c>
    </row>
    <row r="517" spans="1:5">
      <c r="A517" s="93" t="s">
        <v>529</v>
      </c>
      <c r="B517" s="94">
        <v>21714234</v>
      </c>
      <c r="C517" s="94">
        <v>8953459.1699999999</v>
      </c>
      <c r="D517" s="95">
        <v>41.233133851279298</v>
      </c>
      <c r="E517" s="94">
        <v>2549909.2200000002</v>
      </c>
    </row>
    <row r="518" spans="1:5">
      <c r="A518" s="96" t="s">
        <v>530</v>
      </c>
      <c r="B518" s="91">
        <v>21544534</v>
      </c>
      <c r="C518" s="91">
        <v>8953459.1699999999</v>
      </c>
      <c r="D518" s="92">
        <v>41.5579152002081</v>
      </c>
      <c r="E518" s="91">
        <v>2549909.2200000002</v>
      </c>
    </row>
    <row r="519" spans="1:5">
      <c r="A519" s="97" t="s">
        <v>531</v>
      </c>
      <c r="B519" s="91">
        <v>18615038</v>
      </c>
      <c r="C519" s="91">
        <v>8408840.25</v>
      </c>
      <c r="D519" s="92">
        <v>45.172296989133201</v>
      </c>
      <c r="E519" s="91">
        <v>2500534.35</v>
      </c>
    </row>
    <row r="520" spans="1:5">
      <c r="A520" s="98" t="s">
        <v>532</v>
      </c>
      <c r="B520" s="91">
        <v>774851</v>
      </c>
      <c r="C520" s="91">
        <v>192869.49</v>
      </c>
      <c r="D520" s="92">
        <v>24.891171334875999</v>
      </c>
      <c r="E520" s="91">
        <v>71506.34</v>
      </c>
    </row>
    <row r="521" spans="1:5">
      <c r="A521" s="98" t="s">
        <v>533</v>
      </c>
      <c r="B521" s="91">
        <v>17840187</v>
      </c>
      <c r="C521" s="91">
        <v>8215970.7599999998</v>
      </c>
      <c r="D521" s="92">
        <v>46.053165025680499</v>
      </c>
      <c r="E521" s="91">
        <v>2429028.0099999998</v>
      </c>
    </row>
    <row r="522" spans="1:5" ht="26.4">
      <c r="A522" s="97" t="s">
        <v>535</v>
      </c>
      <c r="B522" s="91">
        <v>2045138</v>
      </c>
      <c r="C522" s="91">
        <v>467016.07</v>
      </c>
      <c r="D522" s="92">
        <v>22.835430665314501</v>
      </c>
      <c r="E522" s="91">
        <v>8593.84</v>
      </c>
    </row>
    <row r="523" spans="1:5">
      <c r="A523" s="98" t="s">
        <v>536</v>
      </c>
      <c r="B523" s="91">
        <v>2045138</v>
      </c>
      <c r="C523" s="91">
        <v>467016.07</v>
      </c>
      <c r="D523" s="92">
        <v>22.835430665314501</v>
      </c>
      <c r="E523" s="91">
        <v>8593.84</v>
      </c>
    </row>
    <row r="524" spans="1:5" ht="26.4">
      <c r="A524" s="97" t="s">
        <v>541</v>
      </c>
      <c r="B524" s="91">
        <v>884358</v>
      </c>
      <c r="C524" s="91">
        <v>77602.850000000006</v>
      </c>
      <c r="D524" s="92">
        <v>8.7750492447628705</v>
      </c>
      <c r="E524" s="91">
        <v>40781.03</v>
      </c>
    </row>
    <row r="525" spans="1:5" ht="52.8">
      <c r="A525" s="98" t="s">
        <v>544</v>
      </c>
      <c r="B525" s="91">
        <v>884358</v>
      </c>
      <c r="C525" s="91">
        <v>77602.850000000006</v>
      </c>
      <c r="D525" s="92">
        <v>8.7750492447628705</v>
      </c>
      <c r="E525" s="91">
        <v>40781.03</v>
      </c>
    </row>
    <row r="526" spans="1:5" ht="39.6">
      <c r="A526" s="99" t="s">
        <v>545</v>
      </c>
      <c r="B526" s="91">
        <v>884358</v>
      </c>
      <c r="C526" s="91">
        <v>77602.850000000006</v>
      </c>
      <c r="D526" s="92">
        <v>8.7750492447628705</v>
      </c>
      <c r="E526" s="91">
        <v>40781.03</v>
      </c>
    </row>
    <row r="527" spans="1:5">
      <c r="A527" s="96" t="s">
        <v>550</v>
      </c>
      <c r="B527" s="91">
        <v>169700</v>
      </c>
      <c r="C527" s="91">
        <v>0</v>
      </c>
      <c r="D527" s="92">
        <v>0</v>
      </c>
      <c r="E527" s="91">
        <v>0</v>
      </c>
    </row>
    <row r="528" spans="1:5">
      <c r="A528" s="97" t="s">
        <v>551</v>
      </c>
      <c r="B528" s="91">
        <v>169700</v>
      </c>
      <c r="C528" s="91">
        <v>0</v>
      </c>
      <c r="D528" s="92">
        <v>0</v>
      </c>
      <c r="E528" s="91">
        <v>0</v>
      </c>
    </row>
    <row r="529" spans="1:5">
      <c r="A529" s="90" t="s">
        <v>116</v>
      </c>
      <c r="B529" s="91">
        <v>0</v>
      </c>
      <c r="C529" s="91">
        <v>12760774.83</v>
      </c>
      <c r="D529" s="92">
        <v>0</v>
      </c>
      <c r="E529" s="91">
        <v>-1059242.22</v>
      </c>
    </row>
    <row r="530" spans="1:5">
      <c r="A530" s="90" t="s">
        <v>561</v>
      </c>
      <c r="B530" s="91">
        <v>0</v>
      </c>
      <c r="C530" s="91">
        <v>-12760774.83</v>
      </c>
      <c r="D530" s="92">
        <v>0</v>
      </c>
      <c r="E530" s="91">
        <v>1059242.22</v>
      </c>
    </row>
    <row r="531" spans="1:5">
      <c r="A531" s="96" t="s">
        <v>570</v>
      </c>
      <c r="B531" s="91">
        <v>0</v>
      </c>
      <c r="C531" s="91">
        <v>-12760774.83</v>
      </c>
      <c r="D531" s="92">
        <v>0</v>
      </c>
      <c r="E531" s="91">
        <v>1059242.22</v>
      </c>
    </row>
    <row r="532" spans="1:5">
      <c r="A532" s="90"/>
      <c r="B532" s="91"/>
      <c r="C532" s="91"/>
      <c r="D532" s="92"/>
      <c r="E532" s="91"/>
    </row>
    <row r="533" spans="1:5">
      <c r="A533" s="103" t="s">
        <v>584</v>
      </c>
      <c r="B533" s="91"/>
      <c r="C533" s="91"/>
      <c r="D533" s="92"/>
      <c r="E533" s="91"/>
    </row>
    <row r="534" spans="1:5">
      <c r="A534" s="93" t="s">
        <v>508</v>
      </c>
      <c r="B534" s="94">
        <v>6495586</v>
      </c>
      <c r="C534" s="94">
        <v>3529286.46</v>
      </c>
      <c r="D534" s="95">
        <v>54.333611470928098</v>
      </c>
      <c r="E534" s="94">
        <v>5178.49</v>
      </c>
    </row>
    <row r="535" spans="1:5" ht="26.4">
      <c r="A535" s="96" t="s">
        <v>509</v>
      </c>
      <c r="B535" s="91">
        <v>6495586</v>
      </c>
      <c r="C535" s="91">
        <v>3529286.46</v>
      </c>
      <c r="D535" s="92">
        <v>54.333611470928098</v>
      </c>
      <c r="E535" s="91">
        <v>5178.49</v>
      </c>
    </row>
    <row r="536" spans="1:5">
      <c r="A536" s="93" t="s">
        <v>529</v>
      </c>
      <c r="B536" s="94">
        <v>6623089</v>
      </c>
      <c r="C536" s="94">
        <v>2090608.96</v>
      </c>
      <c r="D536" s="95">
        <v>31.565466808614499</v>
      </c>
      <c r="E536" s="94">
        <v>473066.7</v>
      </c>
    </row>
    <row r="537" spans="1:5">
      <c r="A537" s="96" t="s">
        <v>530</v>
      </c>
      <c r="B537" s="91">
        <v>6473089</v>
      </c>
      <c r="C537" s="91">
        <v>2026479.41</v>
      </c>
      <c r="D537" s="92">
        <v>31.306218870156101</v>
      </c>
      <c r="E537" s="91">
        <v>447617.46</v>
      </c>
    </row>
    <row r="538" spans="1:5">
      <c r="A538" s="97" t="s">
        <v>531</v>
      </c>
      <c r="B538" s="91">
        <v>6323089</v>
      </c>
      <c r="C538" s="91">
        <v>1912394.01</v>
      </c>
      <c r="D538" s="92">
        <v>30.244616357606201</v>
      </c>
      <c r="E538" s="91">
        <v>447617.46</v>
      </c>
    </row>
    <row r="539" spans="1:5">
      <c r="A539" s="98" t="s">
        <v>532</v>
      </c>
      <c r="B539" s="91">
        <v>4982470</v>
      </c>
      <c r="C539" s="91">
        <v>1580218.67</v>
      </c>
      <c r="D539" s="92">
        <v>31.715568182046301</v>
      </c>
      <c r="E539" s="91">
        <v>386093.64</v>
      </c>
    </row>
    <row r="540" spans="1:5">
      <c r="A540" s="98" t="s">
        <v>533</v>
      </c>
      <c r="B540" s="91">
        <v>1340619</v>
      </c>
      <c r="C540" s="91">
        <v>332175.34000000003</v>
      </c>
      <c r="D540" s="92">
        <v>24.777758632392899</v>
      </c>
      <c r="E540" s="91">
        <v>61523.82</v>
      </c>
    </row>
    <row r="541" spans="1:5" ht="26.4">
      <c r="A541" s="97" t="s">
        <v>538</v>
      </c>
      <c r="B541" s="91">
        <v>150000</v>
      </c>
      <c r="C541" s="91">
        <v>114085.4</v>
      </c>
      <c r="D541" s="92">
        <v>76.056933333333305</v>
      </c>
      <c r="E541" s="91">
        <v>0</v>
      </c>
    </row>
    <row r="542" spans="1:5">
      <c r="A542" s="98" t="s">
        <v>540</v>
      </c>
      <c r="B542" s="91">
        <v>150000</v>
      </c>
      <c r="C542" s="91">
        <v>114085.4</v>
      </c>
      <c r="D542" s="92">
        <v>76.056933333333305</v>
      </c>
      <c r="E542" s="91">
        <v>0</v>
      </c>
    </row>
    <row r="543" spans="1:5">
      <c r="A543" s="96" t="s">
        <v>550</v>
      </c>
      <c r="B543" s="91">
        <v>150000</v>
      </c>
      <c r="C543" s="91">
        <v>64129.55</v>
      </c>
      <c r="D543" s="92">
        <v>42.753033333333299</v>
      </c>
      <c r="E543" s="91">
        <v>25449.24</v>
      </c>
    </row>
    <row r="544" spans="1:5">
      <c r="A544" s="97" t="s">
        <v>551</v>
      </c>
      <c r="B544" s="91">
        <v>150000</v>
      </c>
      <c r="C544" s="91">
        <v>64129.55</v>
      </c>
      <c r="D544" s="92">
        <v>42.753033333333299</v>
      </c>
      <c r="E544" s="91">
        <v>25449.24</v>
      </c>
    </row>
    <row r="545" spans="1:5">
      <c r="A545" s="90" t="s">
        <v>116</v>
      </c>
      <c r="B545" s="91">
        <v>-127503</v>
      </c>
      <c r="C545" s="91">
        <v>1438677.5</v>
      </c>
      <c r="D545" s="92">
        <v>-1128.34796044015</v>
      </c>
      <c r="E545" s="91">
        <v>-467888.21</v>
      </c>
    </row>
    <row r="546" spans="1:5">
      <c r="A546" s="90" t="s">
        <v>561</v>
      </c>
      <c r="B546" s="91">
        <v>127503</v>
      </c>
      <c r="C546" s="91">
        <v>-1438677.5</v>
      </c>
      <c r="D546" s="92">
        <v>-1128.34796044015</v>
      </c>
      <c r="E546" s="91">
        <v>467888.21</v>
      </c>
    </row>
    <row r="547" spans="1:5">
      <c r="A547" s="96" t="s">
        <v>570</v>
      </c>
      <c r="B547" s="91">
        <v>127503</v>
      </c>
      <c r="C547" s="91">
        <v>-1438677.5</v>
      </c>
      <c r="D547" s="92">
        <v>-1128.34796044015</v>
      </c>
      <c r="E547" s="91">
        <v>467888.21</v>
      </c>
    </row>
    <row r="548" spans="1:5" ht="26.4">
      <c r="A548" s="97" t="s">
        <v>565</v>
      </c>
      <c r="B548" s="91">
        <v>127503</v>
      </c>
      <c r="C548" s="91">
        <v>-125021.57</v>
      </c>
      <c r="D548" s="92">
        <v>-98.053826184481906</v>
      </c>
      <c r="E548" s="91">
        <v>0</v>
      </c>
    </row>
    <row r="549" spans="1:5">
      <c r="A549" s="90"/>
      <c r="B549" s="91"/>
      <c r="C549" s="91"/>
      <c r="D549" s="92"/>
      <c r="E549" s="91"/>
    </row>
    <row r="550" spans="1:5">
      <c r="A550" s="93" t="s">
        <v>569</v>
      </c>
      <c r="B550" s="94"/>
      <c r="C550" s="94"/>
      <c r="D550" s="95"/>
      <c r="E550" s="94"/>
    </row>
    <row r="551" spans="1:5">
      <c r="A551" s="93" t="s">
        <v>508</v>
      </c>
      <c r="B551" s="94">
        <v>6495586</v>
      </c>
      <c r="C551" s="94">
        <v>3529286.46</v>
      </c>
      <c r="D551" s="95">
        <v>54.333611470928098</v>
      </c>
      <c r="E551" s="94">
        <v>5178.49</v>
      </c>
    </row>
    <row r="552" spans="1:5" ht="26.4">
      <c r="A552" s="96" t="s">
        <v>509</v>
      </c>
      <c r="B552" s="91">
        <v>6495586</v>
      </c>
      <c r="C552" s="91">
        <v>3529286.46</v>
      </c>
      <c r="D552" s="92">
        <v>54.333611470928098</v>
      </c>
      <c r="E552" s="91">
        <v>5178.49</v>
      </c>
    </row>
    <row r="553" spans="1:5">
      <c r="A553" s="93" t="s">
        <v>529</v>
      </c>
      <c r="B553" s="94">
        <v>6623089</v>
      </c>
      <c r="C553" s="94">
        <v>2090608.96</v>
      </c>
      <c r="D553" s="95">
        <v>31.565466808614499</v>
      </c>
      <c r="E553" s="94">
        <v>473066.7</v>
      </c>
    </row>
    <row r="554" spans="1:5">
      <c r="A554" s="96" t="s">
        <v>530</v>
      </c>
      <c r="B554" s="91">
        <v>6473089</v>
      </c>
      <c r="C554" s="91">
        <v>2026479.41</v>
      </c>
      <c r="D554" s="92">
        <v>31.306218870156101</v>
      </c>
      <c r="E554" s="91">
        <v>447617.46</v>
      </c>
    </row>
    <row r="555" spans="1:5">
      <c r="A555" s="97" t="s">
        <v>531</v>
      </c>
      <c r="B555" s="91">
        <v>6323089</v>
      </c>
      <c r="C555" s="91">
        <v>1912394.01</v>
      </c>
      <c r="D555" s="92">
        <v>30.244616357606201</v>
      </c>
      <c r="E555" s="91">
        <v>447617.46</v>
      </c>
    </row>
    <row r="556" spans="1:5">
      <c r="A556" s="98" t="s">
        <v>532</v>
      </c>
      <c r="B556" s="91">
        <v>4982470</v>
      </c>
      <c r="C556" s="91">
        <v>1580218.67</v>
      </c>
      <c r="D556" s="92">
        <v>31.715568182046301</v>
      </c>
      <c r="E556" s="91">
        <v>386093.64</v>
      </c>
    </row>
    <row r="557" spans="1:5">
      <c r="A557" s="98" t="s">
        <v>533</v>
      </c>
      <c r="B557" s="91">
        <v>1340619</v>
      </c>
      <c r="C557" s="91">
        <v>332175.34000000003</v>
      </c>
      <c r="D557" s="92">
        <v>24.777758632392899</v>
      </c>
      <c r="E557" s="91">
        <v>61523.82</v>
      </c>
    </row>
    <row r="558" spans="1:5" ht="26.4">
      <c r="A558" s="97" t="s">
        <v>538</v>
      </c>
      <c r="B558" s="91">
        <v>150000</v>
      </c>
      <c r="C558" s="91">
        <v>114085.4</v>
      </c>
      <c r="D558" s="92">
        <v>76.056933333333305</v>
      </c>
      <c r="E558" s="91">
        <v>0</v>
      </c>
    </row>
    <row r="559" spans="1:5">
      <c r="A559" s="98" t="s">
        <v>540</v>
      </c>
      <c r="B559" s="91">
        <v>150000</v>
      </c>
      <c r="C559" s="91">
        <v>114085.4</v>
      </c>
      <c r="D559" s="92">
        <v>76.056933333333305</v>
      </c>
      <c r="E559" s="91">
        <v>0</v>
      </c>
    </row>
    <row r="560" spans="1:5">
      <c r="A560" s="96" t="s">
        <v>550</v>
      </c>
      <c r="B560" s="91">
        <v>150000</v>
      </c>
      <c r="C560" s="91">
        <v>64129.55</v>
      </c>
      <c r="D560" s="92">
        <v>42.753033333333299</v>
      </c>
      <c r="E560" s="91">
        <v>25449.24</v>
      </c>
    </row>
    <row r="561" spans="1:5">
      <c r="A561" s="97" t="s">
        <v>551</v>
      </c>
      <c r="B561" s="91">
        <v>150000</v>
      </c>
      <c r="C561" s="91">
        <v>64129.55</v>
      </c>
      <c r="D561" s="92">
        <v>42.753033333333299</v>
      </c>
      <c r="E561" s="91">
        <v>25449.24</v>
      </c>
    </row>
    <row r="562" spans="1:5">
      <c r="A562" s="90" t="s">
        <v>116</v>
      </c>
      <c r="B562" s="91">
        <v>-127503</v>
      </c>
      <c r="C562" s="91">
        <v>1438677.5</v>
      </c>
      <c r="D562" s="92">
        <v>-1128.34796044015</v>
      </c>
      <c r="E562" s="91">
        <v>-467888.21</v>
      </c>
    </row>
    <row r="563" spans="1:5">
      <c r="A563" s="90" t="s">
        <v>561</v>
      </c>
      <c r="B563" s="91">
        <v>127503</v>
      </c>
      <c r="C563" s="91">
        <v>-1438677.5</v>
      </c>
      <c r="D563" s="92">
        <v>-1128.34796044015</v>
      </c>
      <c r="E563" s="91">
        <v>467888.21</v>
      </c>
    </row>
    <row r="564" spans="1:5">
      <c r="A564" s="96" t="s">
        <v>570</v>
      </c>
      <c r="B564" s="91">
        <v>127503</v>
      </c>
      <c r="C564" s="91">
        <v>-1438677.5</v>
      </c>
      <c r="D564" s="92">
        <v>-1128.34796044015</v>
      </c>
      <c r="E564" s="91">
        <v>467888.21</v>
      </c>
    </row>
    <row r="565" spans="1:5" ht="26.4">
      <c r="A565" s="97" t="s">
        <v>565</v>
      </c>
      <c r="B565" s="91">
        <v>127503</v>
      </c>
      <c r="C565" s="91">
        <v>-125021.57</v>
      </c>
      <c r="D565" s="92">
        <v>-98.053826184481906</v>
      </c>
      <c r="E565" s="91">
        <v>0</v>
      </c>
    </row>
    <row r="566" spans="1:5">
      <c r="A566" s="90"/>
      <c r="B566" s="91"/>
      <c r="C566" s="91"/>
      <c r="D566" s="92"/>
      <c r="E566" s="91"/>
    </row>
    <row r="567" spans="1:5">
      <c r="A567" s="103" t="s">
        <v>585</v>
      </c>
      <c r="B567" s="91"/>
      <c r="C567" s="91"/>
      <c r="D567" s="92"/>
      <c r="E567" s="91"/>
    </row>
    <row r="568" spans="1:5">
      <c r="A568" s="93" t="s">
        <v>508</v>
      </c>
      <c r="B568" s="94">
        <v>989487641</v>
      </c>
      <c r="C568" s="94">
        <v>978720673.39999998</v>
      </c>
      <c r="D568" s="95">
        <v>98.911864367591406</v>
      </c>
      <c r="E568" s="94">
        <v>2405040.19</v>
      </c>
    </row>
    <row r="569" spans="1:5" ht="26.4">
      <c r="A569" s="96" t="s">
        <v>509</v>
      </c>
      <c r="B569" s="91">
        <v>20393088</v>
      </c>
      <c r="C569" s="91">
        <v>10511839.630000001</v>
      </c>
      <c r="D569" s="92">
        <v>51.546090665621598</v>
      </c>
      <c r="E569" s="91">
        <v>1972899.02</v>
      </c>
    </row>
    <row r="570" spans="1:5">
      <c r="A570" s="96" t="s">
        <v>510</v>
      </c>
      <c r="B570" s="91">
        <v>2810973</v>
      </c>
      <c r="C570" s="91">
        <v>2353659.17</v>
      </c>
      <c r="D570" s="92">
        <v>83.731119793751105</v>
      </c>
      <c r="E570" s="91">
        <v>121615.17</v>
      </c>
    </row>
    <row r="571" spans="1:5">
      <c r="A571" s="97" t="s">
        <v>511</v>
      </c>
      <c r="B571" s="91">
        <v>2689357</v>
      </c>
      <c r="C571" s="91">
        <v>2232044</v>
      </c>
      <c r="D571" s="92">
        <v>82.995452072744499</v>
      </c>
      <c r="E571" s="91">
        <v>0</v>
      </c>
    </row>
    <row r="572" spans="1:5">
      <c r="A572" s="97" t="s">
        <v>586</v>
      </c>
      <c r="B572" s="91">
        <v>121616</v>
      </c>
      <c r="C572" s="91">
        <v>121615.17</v>
      </c>
      <c r="D572" s="92">
        <v>99.999317524009996</v>
      </c>
      <c r="E572" s="91">
        <v>121615.17</v>
      </c>
    </row>
    <row r="573" spans="1:5">
      <c r="A573" s="96" t="s">
        <v>512</v>
      </c>
      <c r="B573" s="91">
        <v>800390</v>
      </c>
      <c r="C573" s="91">
        <v>371984.6</v>
      </c>
      <c r="D573" s="92">
        <v>46.475418233611101</v>
      </c>
      <c r="E573" s="91">
        <v>82800</v>
      </c>
    </row>
    <row r="574" spans="1:5">
      <c r="A574" s="97" t="s">
        <v>513</v>
      </c>
      <c r="B574" s="91">
        <v>800390</v>
      </c>
      <c r="C574" s="91">
        <v>371984.6</v>
      </c>
      <c r="D574" s="92">
        <v>46.475418233611101</v>
      </c>
      <c r="E574" s="91">
        <v>82800</v>
      </c>
    </row>
    <row r="575" spans="1:5">
      <c r="A575" s="98" t="s">
        <v>577</v>
      </c>
      <c r="B575" s="91">
        <v>800390</v>
      </c>
      <c r="C575" s="91">
        <v>371984.6</v>
      </c>
      <c r="D575" s="92">
        <v>46.475418233611101</v>
      </c>
      <c r="E575" s="91">
        <v>82800</v>
      </c>
    </row>
    <row r="576" spans="1:5" ht="26.4">
      <c r="A576" s="99" t="s">
        <v>578</v>
      </c>
      <c r="B576" s="91">
        <v>800390</v>
      </c>
      <c r="C576" s="91">
        <v>371984.6</v>
      </c>
      <c r="D576" s="92">
        <v>46.475418233611101</v>
      </c>
      <c r="E576" s="91">
        <v>82800</v>
      </c>
    </row>
    <row r="577" spans="1:5" ht="26.4">
      <c r="A577" s="104" t="s">
        <v>579</v>
      </c>
      <c r="B577" s="91">
        <v>772234</v>
      </c>
      <c r="C577" s="91">
        <v>343829</v>
      </c>
      <c r="D577" s="92">
        <v>44.5239396348775</v>
      </c>
      <c r="E577" s="91">
        <v>82800</v>
      </c>
    </row>
    <row r="578" spans="1:5" ht="26.4">
      <c r="A578" s="104" t="s">
        <v>580</v>
      </c>
      <c r="B578" s="91">
        <v>28156</v>
      </c>
      <c r="C578" s="91">
        <v>28155.599999999999</v>
      </c>
      <c r="D578" s="92">
        <v>99.9985793436568</v>
      </c>
      <c r="E578" s="91">
        <v>0</v>
      </c>
    </row>
    <row r="579" spans="1:5">
      <c r="A579" s="96" t="s">
        <v>526</v>
      </c>
      <c r="B579" s="91">
        <v>965483190</v>
      </c>
      <c r="C579" s="91">
        <v>965483190</v>
      </c>
      <c r="D579" s="92">
        <v>100</v>
      </c>
      <c r="E579" s="91">
        <v>227726</v>
      </c>
    </row>
    <row r="580" spans="1:5" ht="26.4">
      <c r="A580" s="97" t="s">
        <v>527</v>
      </c>
      <c r="B580" s="91">
        <v>965483190</v>
      </c>
      <c r="C580" s="91">
        <v>965483190</v>
      </c>
      <c r="D580" s="92">
        <v>100</v>
      </c>
      <c r="E580" s="91">
        <v>227726</v>
      </c>
    </row>
    <row r="581" spans="1:5">
      <c r="A581" s="93" t="s">
        <v>529</v>
      </c>
      <c r="B581" s="94">
        <v>990379563</v>
      </c>
      <c r="C581" s="94">
        <v>280380390.25</v>
      </c>
      <c r="D581" s="95">
        <v>28.310397419822401</v>
      </c>
      <c r="E581" s="94">
        <v>62788808.280000001</v>
      </c>
    </row>
    <row r="582" spans="1:5">
      <c r="A582" s="96" t="s">
        <v>530</v>
      </c>
      <c r="B582" s="91">
        <v>717909114</v>
      </c>
      <c r="C582" s="91">
        <v>223732511.63</v>
      </c>
      <c r="D582" s="92">
        <v>31.164461805397799</v>
      </c>
      <c r="E582" s="91">
        <v>46073174.399999999</v>
      </c>
    </row>
    <row r="583" spans="1:5">
      <c r="A583" s="97" t="s">
        <v>531</v>
      </c>
      <c r="B583" s="91">
        <v>675854923</v>
      </c>
      <c r="C583" s="91">
        <v>209250547.63999999</v>
      </c>
      <c r="D583" s="92">
        <v>30.960867564768801</v>
      </c>
      <c r="E583" s="91">
        <v>43614176.5</v>
      </c>
    </row>
    <row r="584" spans="1:5">
      <c r="A584" s="98" t="s">
        <v>532</v>
      </c>
      <c r="B584" s="91">
        <v>315419246</v>
      </c>
      <c r="C584" s="91">
        <v>116225991.70999999</v>
      </c>
      <c r="D584" s="92">
        <v>36.8480976300349</v>
      </c>
      <c r="E584" s="91">
        <v>24916285.829999998</v>
      </c>
    </row>
    <row r="585" spans="1:5">
      <c r="A585" s="98" t="s">
        <v>533</v>
      </c>
      <c r="B585" s="91">
        <v>360435677</v>
      </c>
      <c r="C585" s="91">
        <v>93024555.930000007</v>
      </c>
      <c r="D585" s="92">
        <v>25.808920111423902</v>
      </c>
      <c r="E585" s="91">
        <v>18697890.670000002</v>
      </c>
    </row>
    <row r="586" spans="1:5" ht="26.4">
      <c r="A586" s="97" t="s">
        <v>535</v>
      </c>
      <c r="B586" s="91">
        <v>20219952</v>
      </c>
      <c r="C586" s="91">
        <v>6901735.4100000001</v>
      </c>
      <c r="D586" s="92">
        <v>34.133292749656398</v>
      </c>
      <c r="E586" s="91">
        <v>2048684.41</v>
      </c>
    </row>
    <row r="587" spans="1:5">
      <c r="A587" s="98" t="s">
        <v>536</v>
      </c>
      <c r="B587" s="91">
        <v>1052502</v>
      </c>
      <c r="C587" s="91">
        <v>454927</v>
      </c>
      <c r="D587" s="92">
        <v>43.223385798791803</v>
      </c>
      <c r="E587" s="91">
        <v>379897</v>
      </c>
    </row>
    <row r="588" spans="1:5">
      <c r="A588" s="98" t="s">
        <v>537</v>
      </c>
      <c r="B588" s="91">
        <v>19167450</v>
      </c>
      <c r="C588" s="91">
        <v>6446808.4100000001</v>
      </c>
      <c r="D588" s="92">
        <v>33.634147526144602</v>
      </c>
      <c r="E588" s="91">
        <v>1668787.41</v>
      </c>
    </row>
    <row r="589" spans="1:5" ht="26.4">
      <c r="A589" s="97" t="s">
        <v>538</v>
      </c>
      <c r="B589" s="91">
        <v>14931712</v>
      </c>
      <c r="C589" s="91">
        <v>3695895.29</v>
      </c>
      <c r="D589" s="92">
        <v>24.751986175463301</v>
      </c>
      <c r="E589" s="91">
        <v>213241.76</v>
      </c>
    </row>
    <row r="590" spans="1:5">
      <c r="A590" s="98" t="s">
        <v>540</v>
      </c>
      <c r="B590" s="91">
        <v>14931712</v>
      </c>
      <c r="C590" s="91">
        <v>3695895.29</v>
      </c>
      <c r="D590" s="92">
        <v>24.751986175463301</v>
      </c>
      <c r="E590" s="91">
        <v>213241.76</v>
      </c>
    </row>
    <row r="591" spans="1:5" ht="26.4">
      <c r="A591" s="97" t="s">
        <v>541</v>
      </c>
      <c r="B591" s="91">
        <v>6902527</v>
      </c>
      <c r="C591" s="91">
        <v>3884333.29</v>
      </c>
      <c r="D591" s="92">
        <v>56.274076001441202</v>
      </c>
      <c r="E591" s="91">
        <v>197071.73</v>
      </c>
    </row>
    <row r="592" spans="1:5">
      <c r="A592" s="98" t="s">
        <v>542</v>
      </c>
      <c r="B592" s="91">
        <v>1308062</v>
      </c>
      <c r="C592" s="91">
        <v>870701.12</v>
      </c>
      <c r="D592" s="92">
        <v>66.564208730167195</v>
      </c>
      <c r="E592" s="91">
        <v>75456.56</v>
      </c>
    </row>
    <row r="593" spans="1:5" ht="26.4">
      <c r="A593" s="99" t="s">
        <v>543</v>
      </c>
      <c r="B593" s="91">
        <v>144679</v>
      </c>
      <c r="C593" s="91">
        <v>0</v>
      </c>
      <c r="D593" s="92">
        <v>0</v>
      </c>
      <c r="E593" s="91">
        <v>0</v>
      </c>
    </row>
    <row r="594" spans="1:5" ht="26.4">
      <c r="A594" s="99" t="s">
        <v>573</v>
      </c>
      <c r="B594" s="91">
        <v>1163383</v>
      </c>
      <c r="C594" s="91">
        <v>870701.12</v>
      </c>
      <c r="D594" s="92">
        <v>74.842173213808394</v>
      </c>
      <c r="E594" s="91">
        <v>75456.56</v>
      </c>
    </row>
    <row r="595" spans="1:5" ht="26.4">
      <c r="A595" s="104" t="s">
        <v>574</v>
      </c>
      <c r="B595" s="91">
        <v>1163383</v>
      </c>
      <c r="C595" s="91">
        <v>870701.12</v>
      </c>
      <c r="D595" s="92">
        <v>74.842173213808394</v>
      </c>
      <c r="E595" s="91">
        <v>75456.56</v>
      </c>
    </row>
    <row r="596" spans="1:5" ht="26.4">
      <c r="A596" s="98" t="s">
        <v>547</v>
      </c>
      <c r="B596" s="91">
        <v>5472849</v>
      </c>
      <c r="C596" s="91">
        <v>2892017</v>
      </c>
      <c r="D596" s="92">
        <v>52.842989090325702</v>
      </c>
      <c r="E596" s="91">
        <v>0</v>
      </c>
    </row>
    <row r="597" spans="1:5" ht="26.4">
      <c r="A597" s="99" t="s">
        <v>548</v>
      </c>
      <c r="B597" s="91">
        <v>4058</v>
      </c>
      <c r="C597" s="91">
        <v>0</v>
      </c>
      <c r="D597" s="92">
        <v>0</v>
      </c>
      <c r="E597" s="91">
        <v>0</v>
      </c>
    </row>
    <row r="598" spans="1:5" ht="39.6">
      <c r="A598" s="99" t="s">
        <v>549</v>
      </c>
      <c r="B598" s="91">
        <v>5468791</v>
      </c>
      <c r="C598" s="91">
        <v>2892017</v>
      </c>
      <c r="D598" s="92">
        <v>52.882200106019802</v>
      </c>
      <c r="E598" s="91">
        <v>0</v>
      </c>
    </row>
    <row r="599" spans="1:5">
      <c r="A599" s="98" t="s">
        <v>587</v>
      </c>
      <c r="B599" s="91">
        <v>121616</v>
      </c>
      <c r="C599" s="91">
        <v>121615.17</v>
      </c>
      <c r="D599" s="92">
        <v>99.999317524009996</v>
      </c>
      <c r="E599" s="91">
        <v>121615.17</v>
      </c>
    </row>
    <row r="600" spans="1:5">
      <c r="A600" s="96" t="s">
        <v>550</v>
      </c>
      <c r="B600" s="91">
        <v>272470449</v>
      </c>
      <c r="C600" s="91">
        <v>56647878.619999997</v>
      </c>
      <c r="D600" s="92">
        <v>20.7904669397745</v>
      </c>
      <c r="E600" s="91">
        <v>16715633.880000001</v>
      </c>
    </row>
    <row r="601" spans="1:5">
      <c r="A601" s="97" t="s">
        <v>551</v>
      </c>
      <c r="B601" s="91">
        <v>272338449</v>
      </c>
      <c r="C601" s="91">
        <v>56566878.619999997</v>
      </c>
      <c r="D601" s="92">
        <v>20.770801488995801</v>
      </c>
      <c r="E601" s="91">
        <v>16715633.880000001</v>
      </c>
    </row>
    <row r="602" spans="1:5">
      <c r="A602" s="97" t="s">
        <v>552</v>
      </c>
      <c r="B602" s="91">
        <v>132000</v>
      </c>
      <c r="C602" s="91">
        <v>81000</v>
      </c>
      <c r="D602" s="92">
        <v>61.363636363636402</v>
      </c>
      <c r="E602" s="91">
        <v>0</v>
      </c>
    </row>
    <row r="603" spans="1:5" ht="26.4">
      <c r="A603" s="98" t="s">
        <v>558</v>
      </c>
      <c r="B603" s="91">
        <v>132000</v>
      </c>
      <c r="C603" s="91">
        <v>81000</v>
      </c>
      <c r="D603" s="92">
        <v>61.363636363636402</v>
      </c>
      <c r="E603" s="91">
        <v>0</v>
      </c>
    </row>
    <row r="604" spans="1:5" ht="39.6">
      <c r="A604" s="99" t="s">
        <v>560</v>
      </c>
      <c r="B604" s="91">
        <v>132000</v>
      </c>
      <c r="C604" s="91">
        <v>81000</v>
      </c>
      <c r="D604" s="92">
        <v>61.363636363636402</v>
      </c>
      <c r="E604" s="91">
        <v>0</v>
      </c>
    </row>
    <row r="605" spans="1:5">
      <c r="A605" s="90" t="s">
        <v>116</v>
      </c>
      <c r="B605" s="91">
        <v>-891922</v>
      </c>
      <c r="C605" s="91">
        <v>698340283.14999998</v>
      </c>
      <c r="D605" s="92">
        <v>-78296.115932783403</v>
      </c>
      <c r="E605" s="91">
        <v>-60383768.090000004</v>
      </c>
    </row>
    <row r="606" spans="1:5">
      <c r="A606" s="90" t="s">
        <v>561</v>
      </c>
      <c r="B606" s="91">
        <v>891922</v>
      </c>
      <c r="C606" s="91">
        <v>-698340283.14999998</v>
      </c>
      <c r="D606" s="92">
        <v>-78296.115932783403</v>
      </c>
      <c r="E606" s="91">
        <v>60383768.090000004</v>
      </c>
    </row>
    <row r="607" spans="1:5">
      <c r="A607" s="96" t="s">
        <v>570</v>
      </c>
      <c r="B607" s="91">
        <v>891922</v>
      </c>
      <c r="C607" s="91">
        <v>-698340283.14999998</v>
      </c>
      <c r="D607" s="92">
        <v>-78296.115932783403</v>
      </c>
      <c r="E607" s="91">
        <v>60383768.090000004</v>
      </c>
    </row>
    <row r="608" spans="1:5" ht="26.4">
      <c r="A608" s="97" t="s">
        <v>565</v>
      </c>
      <c r="B608" s="91">
        <v>746850</v>
      </c>
      <c r="C608" s="91">
        <v>-746501</v>
      </c>
      <c r="D608" s="92">
        <v>-99.953270402356594</v>
      </c>
      <c r="E608" s="91">
        <v>-746501</v>
      </c>
    </row>
    <row r="609" spans="1:5" ht="26.4">
      <c r="A609" s="97" t="s">
        <v>566</v>
      </c>
      <c r="B609" s="91">
        <v>145072</v>
      </c>
      <c r="C609" s="91">
        <v>0</v>
      </c>
      <c r="D609" s="92">
        <v>0</v>
      </c>
      <c r="E609" s="91">
        <v>0</v>
      </c>
    </row>
    <row r="610" spans="1:5">
      <c r="A610" s="90"/>
      <c r="B610" s="91"/>
      <c r="C610" s="91"/>
      <c r="D610" s="92"/>
      <c r="E610" s="91"/>
    </row>
    <row r="611" spans="1:5">
      <c r="A611" s="93" t="s">
        <v>569</v>
      </c>
      <c r="B611" s="94"/>
      <c r="C611" s="94"/>
      <c r="D611" s="95"/>
      <c r="E611" s="94"/>
    </row>
    <row r="612" spans="1:5">
      <c r="A612" s="93" t="s">
        <v>508</v>
      </c>
      <c r="B612" s="94">
        <v>985477249</v>
      </c>
      <c r="C612" s="94">
        <v>975167595.63</v>
      </c>
      <c r="D612" s="95">
        <v>98.953841564535196</v>
      </c>
      <c r="E612" s="94">
        <v>2262349.02</v>
      </c>
    </row>
    <row r="613" spans="1:5" ht="26.4">
      <c r="A613" s="96" t="s">
        <v>509</v>
      </c>
      <c r="B613" s="91">
        <v>20393088</v>
      </c>
      <c r="C613" s="91">
        <v>10511839.630000001</v>
      </c>
      <c r="D613" s="92">
        <v>51.546090665621598</v>
      </c>
      <c r="E613" s="91">
        <v>1972899.02</v>
      </c>
    </row>
    <row r="614" spans="1:5">
      <c r="A614" s="96" t="s">
        <v>512</v>
      </c>
      <c r="B614" s="91">
        <v>734925</v>
      </c>
      <c r="C614" s="91">
        <v>306520</v>
      </c>
      <c r="D614" s="92">
        <v>41.707657243936502</v>
      </c>
      <c r="E614" s="91">
        <v>61724</v>
      </c>
    </row>
    <row r="615" spans="1:5">
      <c r="A615" s="97" t="s">
        <v>513</v>
      </c>
      <c r="B615" s="91">
        <v>734925</v>
      </c>
      <c r="C615" s="91">
        <v>306520</v>
      </c>
      <c r="D615" s="92">
        <v>41.707657243936502</v>
      </c>
      <c r="E615" s="91">
        <v>61724</v>
      </c>
    </row>
    <row r="616" spans="1:5">
      <c r="A616" s="98" t="s">
        <v>577</v>
      </c>
      <c r="B616" s="91">
        <v>734925</v>
      </c>
      <c r="C616" s="91">
        <v>306520</v>
      </c>
      <c r="D616" s="92">
        <v>41.707657243936502</v>
      </c>
      <c r="E616" s="91">
        <v>61724</v>
      </c>
    </row>
    <row r="617" spans="1:5" ht="26.4">
      <c r="A617" s="99" t="s">
        <v>578</v>
      </c>
      <c r="B617" s="91">
        <v>734925</v>
      </c>
      <c r="C617" s="91">
        <v>306520</v>
      </c>
      <c r="D617" s="92">
        <v>41.707657243936502</v>
      </c>
      <c r="E617" s="91">
        <v>61724</v>
      </c>
    </row>
    <row r="618" spans="1:5" ht="26.4">
      <c r="A618" s="104" t="s">
        <v>579</v>
      </c>
      <c r="B618" s="91">
        <v>734925</v>
      </c>
      <c r="C618" s="91">
        <v>306520</v>
      </c>
      <c r="D618" s="92">
        <v>41.707657243936502</v>
      </c>
      <c r="E618" s="91">
        <v>61724</v>
      </c>
    </row>
    <row r="619" spans="1:5">
      <c r="A619" s="96" t="s">
        <v>526</v>
      </c>
      <c r="B619" s="91">
        <v>964349236</v>
      </c>
      <c r="C619" s="91">
        <v>964349236</v>
      </c>
      <c r="D619" s="92">
        <v>100</v>
      </c>
      <c r="E619" s="91">
        <v>227726</v>
      </c>
    </row>
    <row r="620" spans="1:5" ht="26.4">
      <c r="A620" s="97" t="s">
        <v>527</v>
      </c>
      <c r="B620" s="91">
        <v>964349236</v>
      </c>
      <c r="C620" s="91">
        <v>964349236</v>
      </c>
      <c r="D620" s="92">
        <v>100</v>
      </c>
      <c r="E620" s="91">
        <v>227726</v>
      </c>
    </row>
    <row r="621" spans="1:5">
      <c r="A621" s="93" t="s">
        <v>529</v>
      </c>
      <c r="B621" s="94">
        <v>986224099</v>
      </c>
      <c r="C621" s="94">
        <v>280021861.45999998</v>
      </c>
      <c r="D621" s="95">
        <v>28.393329847033101</v>
      </c>
      <c r="E621" s="94">
        <v>62610611.899999999</v>
      </c>
    </row>
    <row r="622" spans="1:5">
      <c r="A622" s="96" t="s">
        <v>530</v>
      </c>
      <c r="B622" s="91">
        <v>714529208</v>
      </c>
      <c r="C622" s="91">
        <v>223373982.84</v>
      </c>
      <c r="D622" s="92">
        <v>31.261700758914301</v>
      </c>
      <c r="E622" s="91">
        <v>45894978.020000003</v>
      </c>
    </row>
    <row r="623" spans="1:5">
      <c r="A623" s="97" t="s">
        <v>531</v>
      </c>
      <c r="B623" s="91">
        <v>672596633</v>
      </c>
      <c r="C623" s="91">
        <v>209013634.02000001</v>
      </c>
      <c r="D623" s="92">
        <v>31.075628952784299</v>
      </c>
      <c r="E623" s="91">
        <v>43557595.289999999</v>
      </c>
    </row>
    <row r="624" spans="1:5">
      <c r="A624" s="98" t="s">
        <v>532</v>
      </c>
      <c r="B624" s="91">
        <v>314822393</v>
      </c>
      <c r="C624" s="91">
        <v>116053211.34</v>
      </c>
      <c r="D624" s="92">
        <v>36.863073885598702</v>
      </c>
      <c r="E624" s="91">
        <v>24871101.629999999</v>
      </c>
    </row>
    <row r="625" spans="1:5">
      <c r="A625" s="98" t="s">
        <v>533</v>
      </c>
      <c r="B625" s="91">
        <v>357774240</v>
      </c>
      <c r="C625" s="91">
        <v>92960422.680000007</v>
      </c>
      <c r="D625" s="92">
        <v>25.982983760932601</v>
      </c>
      <c r="E625" s="91">
        <v>18686493.66</v>
      </c>
    </row>
    <row r="626" spans="1:5" ht="26.4">
      <c r="A626" s="97" t="s">
        <v>535</v>
      </c>
      <c r="B626" s="91">
        <v>20219952</v>
      </c>
      <c r="C626" s="91">
        <v>6901735.4100000001</v>
      </c>
      <c r="D626" s="92">
        <v>34.133292749656398</v>
      </c>
      <c r="E626" s="91">
        <v>2048684.41</v>
      </c>
    </row>
    <row r="627" spans="1:5">
      <c r="A627" s="98" t="s">
        <v>536</v>
      </c>
      <c r="B627" s="91">
        <v>1052502</v>
      </c>
      <c r="C627" s="91">
        <v>454927</v>
      </c>
      <c r="D627" s="92">
        <v>43.223385798791803</v>
      </c>
      <c r="E627" s="91">
        <v>379897</v>
      </c>
    </row>
    <row r="628" spans="1:5">
      <c r="A628" s="98" t="s">
        <v>537</v>
      </c>
      <c r="B628" s="91">
        <v>19167450</v>
      </c>
      <c r="C628" s="91">
        <v>6446808.4100000001</v>
      </c>
      <c r="D628" s="92">
        <v>33.634147526144602</v>
      </c>
      <c r="E628" s="91">
        <v>1668787.41</v>
      </c>
    </row>
    <row r="629" spans="1:5" ht="26.4">
      <c r="A629" s="97" t="s">
        <v>538</v>
      </c>
      <c r="B629" s="91">
        <v>14931712</v>
      </c>
      <c r="C629" s="91">
        <v>3695895.29</v>
      </c>
      <c r="D629" s="92">
        <v>24.751986175463301</v>
      </c>
      <c r="E629" s="91">
        <v>213241.76</v>
      </c>
    </row>
    <row r="630" spans="1:5">
      <c r="A630" s="98" t="s">
        <v>540</v>
      </c>
      <c r="B630" s="91">
        <v>14931712</v>
      </c>
      <c r="C630" s="91">
        <v>3695895.29</v>
      </c>
      <c r="D630" s="92">
        <v>24.751986175463301</v>
      </c>
      <c r="E630" s="91">
        <v>213241.76</v>
      </c>
    </row>
    <row r="631" spans="1:5" ht="26.4">
      <c r="A631" s="97" t="s">
        <v>541</v>
      </c>
      <c r="B631" s="91">
        <v>6780911</v>
      </c>
      <c r="C631" s="91">
        <v>3762718.12</v>
      </c>
      <c r="D631" s="92">
        <v>55.489861465517002</v>
      </c>
      <c r="E631" s="91">
        <v>75456.56</v>
      </c>
    </row>
    <row r="632" spans="1:5">
      <c r="A632" s="98" t="s">
        <v>542</v>
      </c>
      <c r="B632" s="91">
        <v>1308062</v>
      </c>
      <c r="C632" s="91">
        <v>870701.12</v>
      </c>
      <c r="D632" s="92">
        <v>66.564208730167195</v>
      </c>
      <c r="E632" s="91">
        <v>75456.56</v>
      </c>
    </row>
    <row r="633" spans="1:5" ht="26.4">
      <c r="A633" s="99" t="s">
        <v>543</v>
      </c>
      <c r="B633" s="91">
        <v>144679</v>
      </c>
      <c r="C633" s="91">
        <v>0</v>
      </c>
      <c r="D633" s="92">
        <v>0</v>
      </c>
      <c r="E633" s="91">
        <v>0</v>
      </c>
    </row>
    <row r="634" spans="1:5" ht="26.4">
      <c r="A634" s="99" t="s">
        <v>573</v>
      </c>
      <c r="B634" s="91">
        <v>1163383</v>
      </c>
      <c r="C634" s="91">
        <v>870701.12</v>
      </c>
      <c r="D634" s="92">
        <v>74.842173213808394</v>
      </c>
      <c r="E634" s="91">
        <v>75456.56</v>
      </c>
    </row>
    <row r="635" spans="1:5" ht="26.4">
      <c r="A635" s="104" t="s">
        <v>574</v>
      </c>
      <c r="B635" s="91">
        <v>1163383</v>
      </c>
      <c r="C635" s="91">
        <v>870701.12</v>
      </c>
      <c r="D635" s="92">
        <v>74.842173213808394</v>
      </c>
      <c r="E635" s="91">
        <v>75456.56</v>
      </c>
    </row>
    <row r="636" spans="1:5" ht="26.4">
      <c r="A636" s="98" t="s">
        <v>547</v>
      </c>
      <c r="B636" s="91">
        <v>5472849</v>
      </c>
      <c r="C636" s="91">
        <v>2892017</v>
      </c>
      <c r="D636" s="92">
        <v>52.842989090325702</v>
      </c>
      <c r="E636" s="91">
        <v>0</v>
      </c>
    </row>
    <row r="637" spans="1:5" ht="26.4">
      <c r="A637" s="99" t="s">
        <v>548</v>
      </c>
      <c r="B637" s="91">
        <v>4058</v>
      </c>
      <c r="C637" s="91">
        <v>0</v>
      </c>
      <c r="D637" s="92">
        <v>0</v>
      </c>
      <c r="E637" s="91">
        <v>0</v>
      </c>
    </row>
    <row r="638" spans="1:5" ht="39.6">
      <c r="A638" s="99" t="s">
        <v>549</v>
      </c>
      <c r="B638" s="91">
        <v>5468791</v>
      </c>
      <c r="C638" s="91">
        <v>2892017</v>
      </c>
      <c r="D638" s="92">
        <v>52.882200106019802</v>
      </c>
      <c r="E638" s="91">
        <v>0</v>
      </c>
    </row>
    <row r="639" spans="1:5">
      <c r="A639" s="96" t="s">
        <v>550</v>
      </c>
      <c r="B639" s="91">
        <v>271694891</v>
      </c>
      <c r="C639" s="91">
        <v>56647878.619999997</v>
      </c>
      <c r="D639" s="92">
        <v>20.849813705182999</v>
      </c>
      <c r="E639" s="91">
        <v>16715633.880000001</v>
      </c>
    </row>
    <row r="640" spans="1:5">
      <c r="A640" s="97" t="s">
        <v>551</v>
      </c>
      <c r="B640" s="91">
        <v>271562891</v>
      </c>
      <c r="C640" s="91">
        <v>56566878.619999997</v>
      </c>
      <c r="D640" s="92">
        <v>20.830120938725798</v>
      </c>
      <c r="E640" s="91">
        <v>16715633.880000001</v>
      </c>
    </row>
    <row r="641" spans="1:5">
      <c r="A641" s="97" t="s">
        <v>552</v>
      </c>
      <c r="B641" s="91">
        <v>132000</v>
      </c>
      <c r="C641" s="91">
        <v>81000</v>
      </c>
      <c r="D641" s="92">
        <v>61.363636363636402</v>
      </c>
      <c r="E641" s="91">
        <v>0</v>
      </c>
    </row>
    <row r="642" spans="1:5" ht="26.4">
      <c r="A642" s="98" t="s">
        <v>558</v>
      </c>
      <c r="B642" s="91">
        <v>132000</v>
      </c>
      <c r="C642" s="91">
        <v>81000</v>
      </c>
      <c r="D642" s="92">
        <v>61.363636363636402</v>
      </c>
      <c r="E642" s="91">
        <v>0</v>
      </c>
    </row>
    <row r="643" spans="1:5" ht="39.6">
      <c r="A643" s="99" t="s">
        <v>560</v>
      </c>
      <c r="B643" s="91">
        <v>132000</v>
      </c>
      <c r="C643" s="91">
        <v>81000</v>
      </c>
      <c r="D643" s="92">
        <v>61.363636363636402</v>
      </c>
      <c r="E643" s="91">
        <v>0</v>
      </c>
    </row>
    <row r="644" spans="1:5">
      <c r="A644" s="90" t="s">
        <v>116</v>
      </c>
      <c r="B644" s="91">
        <v>-746850</v>
      </c>
      <c r="C644" s="91">
        <v>695145734.16999996</v>
      </c>
      <c r="D644" s="92">
        <v>-93077.021379125697</v>
      </c>
      <c r="E644" s="91">
        <v>-60348262.880000003</v>
      </c>
    </row>
    <row r="645" spans="1:5">
      <c r="A645" s="90" t="s">
        <v>561</v>
      </c>
      <c r="B645" s="91">
        <v>746850</v>
      </c>
      <c r="C645" s="91">
        <v>-695145734.16999996</v>
      </c>
      <c r="D645" s="92">
        <v>-93077.021379125697</v>
      </c>
      <c r="E645" s="91">
        <v>60348262.880000003</v>
      </c>
    </row>
    <row r="646" spans="1:5">
      <c r="A646" s="96" t="s">
        <v>570</v>
      </c>
      <c r="B646" s="91">
        <v>746850</v>
      </c>
      <c r="C646" s="91">
        <v>-695145734.16999996</v>
      </c>
      <c r="D646" s="92">
        <v>-93077.021379125697</v>
      </c>
      <c r="E646" s="91">
        <v>60348262.880000003</v>
      </c>
    </row>
    <row r="647" spans="1:5" ht="26.4">
      <c r="A647" s="97" t="s">
        <v>565</v>
      </c>
      <c r="B647" s="91">
        <v>746850</v>
      </c>
      <c r="C647" s="91">
        <v>-746501</v>
      </c>
      <c r="D647" s="92">
        <v>-99.953270402356594</v>
      </c>
      <c r="E647" s="91">
        <v>-746501</v>
      </c>
    </row>
    <row r="648" spans="1:5">
      <c r="A648" s="90"/>
      <c r="B648" s="91"/>
      <c r="C648" s="91"/>
      <c r="D648" s="92"/>
      <c r="E648" s="91"/>
    </row>
    <row r="649" spans="1:5" ht="26.4">
      <c r="A649" s="93" t="s">
        <v>571</v>
      </c>
      <c r="B649" s="94"/>
      <c r="C649" s="94"/>
      <c r="D649" s="95"/>
      <c r="E649" s="94"/>
    </row>
    <row r="650" spans="1:5">
      <c r="A650" s="93" t="s">
        <v>508</v>
      </c>
      <c r="B650" s="94">
        <v>4010392</v>
      </c>
      <c r="C650" s="94">
        <v>3553077.77</v>
      </c>
      <c r="D650" s="95">
        <v>88.596769841950604</v>
      </c>
      <c r="E650" s="94">
        <v>142691.17000000001</v>
      </c>
    </row>
    <row r="651" spans="1:5">
      <c r="A651" s="96" t="s">
        <v>510</v>
      </c>
      <c r="B651" s="91">
        <v>2810973</v>
      </c>
      <c r="C651" s="91">
        <v>2353659.17</v>
      </c>
      <c r="D651" s="92">
        <v>83.731119793751105</v>
      </c>
      <c r="E651" s="91">
        <v>121615.17</v>
      </c>
    </row>
    <row r="652" spans="1:5">
      <c r="A652" s="97" t="s">
        <v>511</v>
      </c>
      <c r="B652" s="91">
        <v>2689357</v>
      </c>
      <c r="C652" s="91">
        <v>2232044</v>
      </c>
      <c r="D652" s="92">
        <v>82.995452072744499</v>
      </c>
      <c r="E652" s="91">
        <v>0</v>
      </c>
    </row>
    <row r="653" spans="1:5">
      <c r="A653" s="97" t="s">
        <v>586</v>
      </c>
      <c r="B653" s="91">
        <v>121616</v>
      </c>
      <c r="C653" s="91">
        <v>121615.17</v>
      </c>
      <c r="D653" s="92">
        <v>99.999317524009996</v>
      </c>
      <c r="E653" s="91">
        <v>121615.17</v>
      </c>
    </row>
    <row r="654" spans="1:5">
      <c r="A654" s="96" t="s">
        <v>512</v>
      </c>
      <c r="B654" s="91">
        <v>65465</v>
      </c>
      <c r="C654" s="91">
        <v>65464.6</v>
      </c>
      <c r="D654" s="92">
        <v>99.999388986481307</v>
      </c>
      <c r="E654" s="91">
        <v>21076</v>
      </c>
    </row>
    <row r="655" spans="1:5">
      <c r="A655" s="97" t="s">
        <v>513</v>
      </c>
      <c r="B655" s="91">
        <v>65465</v>
      </c>
      <c r="C655" s="91">
        <v>65464.6</v>
      </c>
      <c r="D655" s="92">
        <v>99.999388986481307</v>
      </c>
      <c r="E655" s="91">
        <v>21076</v>
      </c>
    </row>
    <row r="656" spans="1:5">
      <c r="A656" s="98" t="s">
        <v>577</v>
      </c>
      <c r="B656" s="91">
        <v>65465</v>
      </c>
      <c r="C656" s="91">
        <v>65464.6</v>
      </c>
      <c r="D656" s="92">
        <v>99.999388986481307</v>
      </c>
      <c r="E656" s="91">
        <v>21076</v>
      </c>
    </row>
    <row r="657" spans="1:5" ht="26.4">
      <c r="A657" s="99" t="s">
        <v>578</v>
      </c>
      <c r="B657" s="91">
        <v>65465</v>
      </c>
      <c r="C657" s="91">
        <v>65464.6</v>
      </c>
      <c r="D657" s="92">
        <v>99.999388986481307</v>
      </c>
      <c r="E657" s="91">
        <v>21076</v>
      </c>
    </row>
    <row r="658" spans="1:5" ht="26.4">
      <c r="A658" s="104" t="s">
        <v>579</v>
      </c>
      <c r="B658" s="91">
        <v>37309</v>
      </c>
      <c r="C658" s="91">
        <v>37309</v>
      </c>
      <c r="D658" s="92">
        <v>100</v>
      </c>
      <c r="E658" s="91">
        <v>21076</v>
      </c>
    </row>
    <row r="659" spans="1:5" ht="26.4">
      <c r="A659" s="104" t="s">
        <v>580</v>
      </c>
      <c r="B659" s="91">
        <v>28156</v>
      </c>
      <c r="C659" s="91">
        <v>28155.599999999999</v>
      </c>
      <c r="D659" s="92">
        <v>99.9985793436568</v>
      </c>
      <c r="E659" s="91">
        <v>0</v>
      </c>
    </row>
    <row r="660" spans="1:5">
      <c r="A660" s="96" t="s">
        <v>526</v>
      </c>
      <c r="B660" s="91">
        <v>1133954</v>
      </c>
      <c r="C660" s="91">
        <v>1133954</v>
      </c>
      <c r="D660" s="92">
        <v>100</v>
      </c>
      <c r="E660" s="91">
        <v>0</v>
      </c>
    </row>
    <row r="661" spans="1:5" ht="26.4">
      <c r="A661" s="97" t="s">
        <v>527</v>
      </c>
      <c r="B661" s="91">
        <v>1133954</v>
      </c>
      <c r="C661" s="91">
        <v>1133954</v>
      </c>
      <c r="D661" s="92">
        <v>100</v>
      </c>
      <c r="E661" s="91">
        <v>0</v>
      </c>
    </row>
    <row r="662" spans="1:5">
      <c r="A662" s="93" t="s">
        <v>529</v>
      </c>
      <c r="B662" s="94">
        <v>4155464</v>
      </c>
      <c r="C662" s="94">
        <v>358528.79</v>
      </c>
      <c r="D662" s="95">
        <v>8.6278882454522492</v>
      </c>
      <c r="E662" s="94">
        <v>178196.38</v>
      </c>
    </row>
    <row r="663" spans="1:5">
      <c r="A663" s="96" t="s">
        <v>530</v>
      </c>
      <c r="B663" s="91">
        <v>3379906</v>
      </c>
      <c r="C663" s="91">
        <v>358528.79</v>
      </c>
      <c r="D663" s="92">
        <v>10.607655656695799</v>
      </c>
      <c r="E663" s="91">
        <v>178196.38</v>
      </c>
    </row>
    <row r="664" spans="1:5">
      <c r="A664" s="97" t="s">
        <v>531</v>
      </c>
      <c r="B664" s="91">
        <v>3258290</v>
      </c>
      <c r="C664" s="91">
        <v>236913.62</v>
      </c>
      <c r="D664" s="92">
        <v>7.2711029404994596</v>
      </c>
      <c r="E664" s="91">
        <v>56581.21</v>
      </c>
    </row>
    <row r="665" spans="1:5">
      <c r="A665" s="98" t="s">
        <v>532</v>
      </c>
      <c r="B665" s="91">
        <v>596853</v>
      </c>
      <c r="C665" s="91">
        <v>172780.37</v>
      </c>
      <c r="D665" s="92">
        <v>28.948563549148599</v>
      </c>
      <c r="E665" s="91">
        <v>45184.2</v>
      </c>
    </row>
    <row r="666" spans="1:5">
      <c r="A666" s="98" t="s">
        <v>533</v>
      </c>
      <c r="B666" s="91">
        <v>2661437</v>
      </c>
      <c r="C666" s="91">
        <v>64133.25</v>
      </c>
      <c r="D666" s="92">
        <v>2.4097226423169098</v>
      </c>
      <c r="E666" s="91">
        <v>11397.01</v>
      </c>
    </row>
    <row r="667" spans="1:5" ht="26.4">
      <c r="A667" s="97" t="s">
        <v>541</v>
      </c>
      <c r="B667" s="91">
        <v>121616</v>
      </c>
      <c r="C667" s="91">
        <v>121615.17</v>
      </c>
      <c r="D667" s="92">
        <v>99.999317524009996</v>
      </c>
      <c r="E667" s="91">
        <v>121615.17</v>
      </c>
    </row>
    <row r="668" spans="1:5">
      <c r="A668" s="98" t="s">
        <v>587</v>
      </c>
      <c r="B668" s="91">
        <v>121616</v>
      </c>
      <c r="C668" s="91">
        <v>121615.17</v>
      </c>
      <c r="D668" s="92">
        <v>99.999317524009996</v>
      </c>
      <c r="E668" s="91">
        <v>121615.17</v>
      </c>
    </row>
    <row r="669" spans="1:5">
      <c r="A669" s="96" t="s">
        <v>550</v>
      </c>
      <c r="B669" s="91">
        <v>775558</v>
      </c>
      <c r="C669" s="91">
        <v>0</v>
      </c>
      <c r="D669" s="92">
        <v>0</v>
      </c>
      <c r="E669" s="91">
        <v>0</v>
      </c>
    </row>
    <row r="670" spans="1:5">
      <c r="A670" s="97" t="s">
        <v>551</v>
      </c>
      <c r="B670" s="91">
        <v>775558</v>
      </c>
      <c r="C670" s="91">
        <v>0</v>
      </c>
      <c r="D670" s="92">
        <v>0</v>
      </c>
      <c r="E670" s="91">
        <v>0</v>
      </c>
    </row>
    <row r="671" spans="1:5">
      <c r="A671" s="90" t="s">
        <v>116</v>
      </c>
      <c r="B671" s="91">
        <v>-145072</v>
      </c>
      <c r="C671" s="91">
        <v>3194548.98</v>
      </c>
      <c r="D671" s="92">
        <v>-2202.0437989412198</v>
      </c>
      <c r="E671" s="91">
        <v>-35505.21</v>
      </c>
    </row>
    <row r="672" spans="1:5">
      <c r="A672" s="90" t="s">
        <v>561</v>
      </c>
      <c r="B672" s="91">
        <v>145072</v>
      </c>
      <c r="C672" s="91">
        <v>-3194548.98</v>
      </c>
      <c r="D672" s="92">
        <v>-2202.0437989412198</v>
      </c>
      <c r="E672" s="91">
        <v>35505.21</v>
      </c>
    </row>
    <row r="673" spans="1:5">
      <c r="A673" s="96" t="s">
        <v>570</v>
      </c>
      <c r="B673" s="91">
        <v>145072</v>
      </c>
      <c r="C673" s="91">
        <v>-3194548.98</v>
      </c>
      <c r="D673" s="92">
        <v>-2202.0437989412198</v>
      </c>
      <c r="E673" s="91">
        <v>35505.21</v>
      </c>
    </row>
    <row r="674" spans="1:5" ht="26.4">
      <c r="A674" s="97" t="s">
        <v>566</v>
      </c>
      <c r="B674" s="91">
        <v>145072</v>
      </c>
      <c r="C674" s="91">
        <v>0</v>
      </c>
      <c r="D674" s="92">
        <v>0</v>
      </c>
      <c r="E674" s="91">
        <v>0</v>
      </c>
    </row>
    <row r="675" spans="1:5">
      <c r="A675" s="90"/>
      <c r="B675" s="91"/>
      <c r="C675" s="91"/>
      <c r="D675" s="92"/>
      <c r="E675" s="91"/>
    </row>
    <row r="676" spans="1:5">
      <c r="A676" s="103" t="s">
        <v>588</v>
      </c>
      <c r="B676" s="91"/>
      <c r="C676" s="91"/>
      <c r="D676" s="92"/>
      <c r="E676" s="91"/>
    </row>
    <row r="677" spans="1:5">
      <c r="A677" s="93" t="s">
        <v>508</v>
      </c>
      <c r="B677" s="94">
        <v>84660759</v>
      </c>
      <c r="C677" s="94">
        <v>83605310.579999998</v>
      </c>
      <c r="D677" s="95">
        <v>98.753320390146797</v>
      </c>
      <c r="E677" s="94">
        <v>609660.44999999995</v>
      </c>
    </row>
    <row r="678" spans="1:5" ht="26.4">
      <c r="A678" s="96" t="s">
        <v>509</v>
      </c>
      <c r="B678" s="91">
        <v>1793798</v>
      </c>
      <c r="C678" s="91">
        <v>1380822.58</v>
      </c>
      <c r="D678" s="92">
        <v>76.977596139587604</v>
      </c>
      <c r="E678" s="91">
        <v>255650.45</v>
      </c>
    </row>
    <row r="679" spans="1:5">
      <c r="A679" s="96" t="s">
        <v>510</v>
      </c>
      <c r="B679" s="91">
        <v>959527</v>
      </c>
      <c r="C679" s="91">
        <v>317054</v>
      </c>
      <c r="D679" s="92">
        <v>33.042738766079502</v>
      </c>
      <c r="E679" s="91">
        <v>0</v>
      </c>
    </row>
    <row r="680" spans="1:5">
      <c r="A680" s="97" t="s">
        <v>511</v>
      </c>
      <c r="B680" s="91">
        <v>959527</v>
      </c>
      <c r="C680" s="91">
        <v>317054</v>
      </c>
      <c r="D680" s="92">
        <v>33.042738766079502</v>
      </c>
      <c r="E680" s="91">
        <v>0</v>
      </c>
    </row>
    <row r="681" spans="1:5">
      <c r="A681" s="96" t="s">
        <v>526</v>
      </c>
      <c r="B681" s="91">
        <v>81907434</v>
      </c>
      <c r="C681" s="91">
        <v>81907434</v>
      </c>
      <c r="D681" s="92">
        <v>100</v>
      </c>
      <c r="E681" s="91">
        <v>354010</v>
      </c>
    </row>
    <row r="682" spans="1:5" ht="26.4">
      <c r="A682" s="97" t="s">
        <v>527</v>
      </c>
      <c r="B682" s="91">
        <v>81907434</v>
      </c>
      <c r="C682" s="91">
        <v>81907434</v>
      </c>
      <c r="D682" s="92">
        <v>100</v>
      </c>
      <c r="E682" s="91">
        <v>354010</v>
      </c>
    </row>
    <row r="683" spans="1:5">
      <c r="A683" s="93" t="s">
        <v>529</v>
      </c>
      <c r="B683" s="94">
        <v>85386914</v>
      </c>
      <c r="C683" s="94">
        <v>31357587.690000001</v>
      </c>
      <c r="D683" s="95">
        <v>36.724114060381702</v>
      </c>
      <c r="E683" s="94">
        <v>5365560.58</v>
      </c>
    </row>
    <row r="684" spans="1:5">
      <c r="A684" s="96" t="s">
        <v>530</v>
      </c>
      <c r="B684" s="91">
        <v>83501123</v>
      </c>
      <c r="C684" s="91">
        <v>31254971.84</v>
      </c>
      <c r="D684" s="92">
        <v>37.430600592042303</v>
      </c>
      <c r="E684" s="91">
        <v>5329696.17</v>
      </c>
    </row>
    <row r="685" spans="1:5">
      <c r="A685" s="97" t="s">
        <v>531</v>
      </c>
      <c r="B685" s="91">
        <v>70662224</v>
      </c>
      <c r="C685" s="91">
        <v>23736138.82</v>
      </c>
      <c r="D685" s="92">
        <v>33.590987484345199</v>
      </c>
      <c r="E685" s="91">
        <v>4902272.32</v>
      </c>
    </row>
    <row r="686" spans="1:5">
      <c r="A686" s="98" t="s">
        <v>532</v>
      </c>
      <c r="B686" s="91">
        <v>41068715</v>
      </c>
      <c r="C686" s="91">
        <v>12732940.25</v>
      </c>
      <c r="D686" s="92">
        <v>31.003989898393499</v>
      </c>
      <c r="E686" s="91">
        <v>3261267.05</v>
      </c>
    </row>
    <row r="687" spans="1:5">
      <c r="A687" s="98" t="s">
        <v>533</v>
      </c>
      <c r="B687" s="91">
        <v>29593509</v>
      </c>
      <c r="C687" s="91">
        <v>11003198.57</v>
      </c>
      <c r="D687" s="92">
        <v>37.181121610147699</v>
      </c>
      <c r="E687" s="91">
        <v>1641005.27</v>
      </c>
    </row>
    <row r="688" spans="1:5" ht="26.4">
      <c r="A688" s="97" t="s">
        <v>535</v>
      </c>
      <c r="B688" s="91">
        <v>1568412</v>
      </c>
      <c r="C688" s="91">
        <v>563422.12</v>
      </c>
      <c r="D688" s="92">
        <v>35.923094186986603</v>
      </c>
      <c r="E688" s="91">
        <v>47974.43</v>
      </c>
    </row>
    <row r="689" spans="1:5">
      <c r="A689" s="98" t="s">
        <v>536</v>
      </c>
      <c r="B689" s="91">
        <v>1521751</v>
      </c>
      <c r="C689" s="91">
        <v>528680.05000000005</v>
      </c>
      <c r="D689" s="92">
        <v>34.741560872968101</v>
      </c>
      <c r="E689" s="91">
        <v>47799.45</v>
      </c>
    </row>
    <row r="690" spans="1:5">
      <c r="A690" s="98" t="s">
        <v>537</v>
      </c>
      <c r="B690" s="91">
        <v>46661</v>
      </c>
      <c r="C690" s="91">
        <v>34742.07</v>
      </c>
      <c r="D690" s="92">
        <v>74.456333983412307</v>
      </c>
      <c r="E690" s="91">
        <v>174.98</v>
      </c>
    </row>
    <row r="691" spans="1:5" ht="26.4">
      <c r="A691" s="97" t="s">
        <v>538</v>
      </c>
      <c r="B691" s="91">
        <v>9808236</v>
      </c>
      <c r="C691" s="91">
        <v>6352686.2800000003</v>
      </c>
      <c r="D691" s="92">
        <v>64.768897077925104</v>
      </c>
      <c r="E691" s="91">
        <v>154953.96</v>
      </c>
    </row>
    <row r="692" spans="1:5">
      <c r="A692" s="98" t="s">
        <v>539</v>
      </c>
      <c r="B692" s="91">
        <v>239776</v>
      </c>
      <c r="C692" s="91">
        <v>119888</v>
      </c>
      <c r="D692" s="92">
        <v>50</v>
      </c>
      <c r="E692" s="91">
        <v>119888</v>
      </c>
    </row>
    <row r="693" spans="1:5">
      <c r="A693" s="98" t="s">
        <v>540</v>
      </c>
      <c r="B693" s="91">
        <v>9568460</v>
      </c>
      <c r="C693" s="91">
        <v>6232798.2800000003</v>
      </c>
      <c r="D693" s="92">
        <v>65.138990809388304</v>
      </c>
      <c r="E693" s="91">
        <v>35065.96</v>
      </c>
    </row>
    <row r="694" spans="1:5" ht="26.4">
      <c r="A694" s="97" t="s">
        <v>541</v>
      </c>
      <c r="B694" s="91">
        <v>1462251</v>
      </c>
      <c r="C694" s="91">
        <v>602724.62</v>
      </c>
      <c r="D694" s="92">
        <v>41.218957620818898</v>
      </c>
      <c r="E694" s="91">
        <v>224495.46</v>
      </c>
    </row>
    <row r="695" spans="1:5">
      <c r="A695" s="98" t="s">
        <v>542</v>
      </c>
      <c r="B695" s="91">
        <v>1129173</v>
      </c>
      <c r="C695" s="91">
        <v>602724.62</v>
      </c>
      <c r="D695" s="92">
        <v>53.3775267385954</v>
      </c>
      <c r="E695" s="91">
        <v>224495.46</v>
      </c>
    </row>
    <row r="696" spans="1:5" ht="26.4">
      <c r="A696" s="99" t="s">
        <v>543</v>
      </c>
      <c r="B696" s="91">
        <v>194146</v>
      </c>
      <c r="C696" s="91">
        <v>5660.44</v>
      </c>
      <c r="D696" s="92">
        <v>2.9155583941981802</v>
      </c>
      <c r="E696" s="91">
        <v>1152.46</v>
      </c>
    </row>
    <row r="697" spans="1:5" ht="26.4">
      <c r="A697" s="99" t="s">
        <v>573</v>
      </c>
      <c r="B697" s="91">
        <v>935027</v>
      </c>
      <c r="C697" s="91">
        <v>597064.18000000005</v>
      </c>
      <c r="D697" s="92">
        <v>63.855287601320597</v>
      </c>
      <c r="E697" s="91">
        <v>223343</v>
      </c>
    </row>
    <row r="698" spans="1:5" ht="26.4">
      <c r="A698" s="104" t="s">
        <v>574</v>
      </c>
      <c r="B698" s="91">
        <v>132922</v>
      </c>
      <c r="C698" s="91">
        <v>122921.18</v>
      </c>
      <c r="D698" s="92">
        <v>92.476173996780105</v>
      </c>
      <c r="E698" s="91">
        <v>0</v>
      </c>
    </row>
    <row r="699" spans="1:5" ht="26.4">
      <c r="A699" s="104" t="s">
        <v>589</v>
      </c>
      <c r="B699" s="91">
        <v>802105</v>
      </c>
      <c r="C699" s="91">
        <v>474143</v>
      </c>
      <c r="D699" s="92">
        <v>59.112335666776801</v>
      </c>
      <c r="E699" s="91">
        <v>223343</v>
      </c>
    </row>
    <row r="700" spans="1:5" ht="26.4">
      <c r="A700" s="98" t="s">
        <v>547</v>
      </c>
      <c r="B700" s="91">
        <v>333078</v>
      </c>
      <c r="C700" s="91">
        <v>0</v>
      </c>
      <c r="D700" s="92">
        <v>0</v>
      </c>
      <c r="E700" s="91">
        <v>0</v>
      </c>
    </row>
    <row r="701" spans="1:5" ht="39.6">
      <c r="A701" s="99" t="s">
        <v>549</v>
      </c>
      <c r="B701" s="91">
        <v>333078</v>
      </c>
      <c r="C701" s="91">
        <v>0</v>
      </c>
      <c r="D701" s="92">
        <v>0</v>
      </c>
      <c r="E701" s="91">
        <v>0</v>
      </c>
    </row>
    <row r="702" spans="1:5">
      <c r="A702" s="96" t="s">
        <v>550</v>
      </c>
      <c r="B702" s="91">
        <v>1885791</v>
      </c>
      <c r="C702" s="91">
        <v>102615.85</v>
      </c>
      <c r="D702" s="92">
        <v>5.4415282499492301</v>
      </c>
      <c r="E702" s="91">
        <v>35864.410000000003</v>
      </c>
    </row>
    <row r="703" spans="1:5">
      <c r="A703" s="97" t="s">
        <v>551</v>
      </c>
      <c r="B703" s="91">
        <v>1885791</v>
      </c>
      <c r="C703" s="91">
        <v>102615.85</v>
      </c>
      <c r="D703" s="92">
        <v>5.4415282499492301</v>
      </c>
      <c r="E703" s="91">
        <v>35864.410000000003</v>
      </c>
    </row>
    <row r="704" spans="1:5">
      <c r="A704" s="90" t="s">
        <v>116</v>
      </c>
      <c r="B704" s="91">
        <v>-726155</v>
      </c>
      <c r="C704" s="91">
        <v>52247722.890000001</v>
      </c>
      <c r="D704" s="92">
        <v>-7195.11989726711</v>
      </c>
      <c r="E704" s="91">
        <v>-4755900.13</v>
      </c>
    </row>
    <row r="705" spans="1:5">
      <c r="A705" s="90" t="s">
        <v>561</v>
      </c>
      <c r="B705" s="91">
        <v>726155</v>
      </c>
      <c r="C705" s="91">
        <v>-52247722.890000001</v>
      </c>
      <c r="D705" s="92">
        <v>-7195.11989726711</v>
      </c>
      <c r="E705" s="91">
        <v>4755900.13</v>
      </c>
    </row>
    <row r="706" spans="1:5">
      <c r="A706" s="96" t="s">
        <v>570</v>
      </c>
      <c r="B706" s="91">
        <v>726155</v>
      </c>
      <c r="C706" s="91">
        <v>-52247722.890000001</v>
      </c>
      <c r="D706" s="92">
        <v>-7195.11989726711</v>
      </c>
      <c r="E706" s="91">
        <v>4755900.13</v>
      </c>
    </row>
    <row r="707" spans="1:5" ht="26.4">
      <c r="A707" s="97" t="s">
        <v>565</v>
      </c>
      <c r="B707" s="91">
        <v>390400</v>
      </c>
      <c r="C707" s="91">
        <v>-390400</v>
      </c>
      <c r="D707" s="92">
        <v>-100</v>
      </c>
      <c r="E707" s="91">
        <v>-390400</v>
      </c>
    </row>
    <row r="708" spans="1:5" ht="26.4">
      <c r="A708" s="97" t="s">
        <v>566</v>
      </c>
      <c r="B708" s="91">
        <v>335755</v>
      </c>
      <c r="C708" s="91">
        <v>-335754.35</v>
      </c>
      <c r="D708" s="92">
        <v>-99.999806406457097</v>
      </c>
      <c r="E708" s="91">
        <v>0</v>
      </c>
    </row>
    <row r="709" spans="1:5">
      <c r="A709" s="90"/>
      <c r="B709" s="91"/>
      <c r="C709" s="91"/>
      <c r="D709" s="92"/>
      <c r="E709" s="91"/>
    </row>
    <row r="710" spans="1:5">
      <c r="A710" s="93" t="s">
        <v>569</v>
      </c>
      <c r="B710" s="94"/>
      <c r="C710" s="94"/>
      <c r="D710" s="95"/>
      <c r="E710" s="94"/>
    </row>
    <row r="711" spans="1:5">
      <c r="A711" s="93" t="s">
        <v>508</v>
      </c>
      <c r="B711" s="94">
        <v>83665295</v>
      </c>
      <c r="C711" s="94">
        <v>83252319.579999998</v>
      </c>
      <c r="D711" s="95">
        <v>99.506395788122205</v>
      </c>
      <c r="E711" s="94">
        <v>609660.44999999995</v>
      </c>
    </row>
    <row r="712" spans="1:5" ht="26.4">
      <c r="A712" s="96" t="s">
        <v>509</v>
      </c>
      <c r="B712" s="91">
        <v>1793798</v>
      </c>
      <c r="C712" s="91">
        <v>1380822.58</v>
      </c>
      <c r="D712" s="92">
        <v>76.977596139587604</v>
      </c>
      <c r="E712" s="91">
        <v>255650.45</v>
      </c>
    </row>
    <row r="713" spans="1:5">
      <c r="A713" s="96" t="s">
        <v>526</v>
      </c>
      <c r="B713" s="91">
        <v>81871497</v>
      </c>
      <c r="C713" s="91">
        <v>81871497</v>
      </c>
      <c r="D713" s="92">
        <v>100</v>
      </c>
      <c r="E713" s="91">
        <v>354010</v>
      </c>
    </row>
    <row r="714" spans="1:5" ht="26.4">
      <c r="A714" s="97" t="s">
        <v>527</v>
      </c>
      <c r="B714" s="91">
        <v>81871497</v>
      </c>
      <c r="C714" s="91">
        <v>81871497</v>
      </c>
      <c r="D714" s="92">
        <v>100</v>
      </c>
      <c r="E714" s="91">
        <v>354010</v>
      </c>
    </row>
    <row r="715" spans="1:5">
      <c r="A715" s="93" t="s">
        <v>529</v>
      </c>
      <c r="B715" s="94">
        <v>84055695</v>
      </c>
      <c r="C715" s="94">
        <v>30765046.609999999</v>
      </c>
      <c r="D715" s="95">
        <v>36.600787858574002</v>
      </c>
      <c r="E715" s="94">
        <v>5099842.12</v>
      </c>
    </row>
    <row r="716" spans="1:5">
      <c r="A716" s="96" t="s">
        <v>530</v>
      </c>
      <c r="B716" s="91">
        <v>82169904</v>
      </c>
      <c r="C716" s="91">
        <v>30662430.760000002</v>
      </c>
      <c r="D716" s="92">
        <v>37.315889720401799</v>
      </c>
      <c r="E716" s="91">
        <v>5063977.71</v>
      </c>
    </row>
    <row r="717" spans="1:5">
      <c r="A717" s="97" t="s">
        <v>531</v>
      </c>
      <c r="B717" s="91">
        <v>70133110</v>
      </c>
      <c r="C717" s="91">
        <v>23617740.739999998</v>
      </c>
      <c r="D717" s="92">
        <v>33.675593082924699</v>
      </c>
      <c r="E717" s="91">
        <v>4859896.8600000003</v>
      </c>
    </row>
    <row r="718" spans="1:5">
      <c r="A718" s="98" t="s">
        <v>532</v>
      </c>
      <c r="B718" s="91">
        <v>41068715</v>
      </c>
      <c r="C718" s="91">
        <v>12732940.25</v>
      </c>
      <c r="D718" s="92">
        <v>31.003989898393499</v>
      </c>
      <c r="E718" s="91">
        <v>3261267.05</v>
      </c>
    </row>
    <row r="719" spans="1:5">
      <c r="A719" s="98" t="s">
        <v>533</v>
      </c>
      <c r="B719" s="91">
        <v>29064395</v>
      </c>
      <c r="C719" s="91">
        <v>10884800.49</v>
      </c>
      <c r="D719" s="92">
        <v>37.4506350123579</v>
      </c>
      <c r="E719" s="91">
        <v>1598629.81</v>
      </c>
    </row>
    <row r="720" spans="1:5" ht="26.4">
      <c r="A720" s="97" t="s">
        <v>535</v>
      </c>
      <c r="B720" s="91">
        <v>1568412</v>
      </c>
      <c r="C720" s="91">
        <v>563422.12</v>
      </c>
      <c r="D720" s="92">
        <v>35.923094186986603</v>
      </c>
      <c r="E720" s="91">
        <v>47974.43</v>
      </c>
    </row>
    <row r="721" spans="1:5">
      <c r="A721" s="98" t="s">
        <v>536</v>
      </c>
      <c r="B721" s="91">
        <v>1521751</v>
      </c>
      <c r="C721" s="91">
        <v>528680.05000000005</v>
      </c>
      <c r="D721" s="92">
        <v>34.741560872968101</v>
      </c>
      <c r="E721" s="91">
        <v>47799.45</v>
      </c>
    </row>
    <row r="722" spans="1:5">
      <c r="A722" s="98" t="s">
        <v>537</v>
      </c>
      <c r="B722" s="91">
        <v>46661</v>
      </c>
      <c r="C722" s="91">
        <v>34742.07</v>
      </c>
      <c r="D722" s="92">
        <v>74.456333983412307</v>
      </c>
      <c r="E722" s="91">
        <v>174.98</v>
      </c>
    </row>
    <row r="723" spans="1:5" ht="26.4">
      <c r="A723" s="97" t="s">
        <v>538</v>
      </c>
      <c r="B723" s="91">
        <v>9808236</v>
      </c>
      <c r="C723" s="91">
        <v>6352686.2800000003</v>
      </c>
      <c r="D723" s="92">
        <v>64.768897077925104</v>
      </c>
      <c r="E723" s="91">
        <v>154953.96</v>
      </c>
    </row>
    <row r="724" spans="1:5">
      <c r="A724" s="98" t="s">
        <v>539</v>
      </c>
      <c r="B724" s="91">
        <v>239776</v>
      </c>
      <c r="C724" s="91">
        <v>119888</v>
      </c>
      <c r="D724" s="92">
        <v>50</v>
      </c>
      <c r="E724" s="91">
        <v>119888</v>
      </c>
    </row>
    <row r="725" spans="1:5">
      <c r="A725" s="98" t="s">
        <v>540</v>
      </c>
      <c r="B725" s="91">
        <v>9568460</v>
      </c>
      <c r="C725" s="91">
        <v>6232798.2800000003</v>
      </c>
      <c r="D725" s="92">
        <v>65.138990809388304</v>
      </c>
      <c r="E725" s="91">
        <v>35065.96</v>
      </c>
    </row>
    <row r="726" spans="1:5" ht="26.4">
      <c r="A726" s="97" t="s">
        <v>541</v>
      </c>
      <c r="B726" s="91">
        <v>660146</v>
      </c>
      <c r="C726" s="91">
        <v>128581.62</v>
      </c>
      <c r="D726" s="92">
        <v>19.4777549208811</v>
      </c>
      <c r="E726" s="91">
        <v>1152.46</v>
      </c>
    </row>
    <row r="727" spans="1:5">
      <c r="A727" s="98" t="s">
        <v>542</v>
      </c>
      <c r="B727" s="91">
        <v>327068</v>
      </c>
      <c r="C727" s="91">
        <v>128581.62</v>
      </c>
      <c r="D727" s="92">
        <v>39.3134210622867</v>
      </c>
      <c r="E727" s="91">
        <v>1152.46</v>
      </c>
    </row>
    <row r="728" spans="1:5" ht="26.4">
      <c r="A728" s="99" t="s">
        <v>543</v>
      </c>
      <c r="B728" s="91">
        <v>194146</v>
      </c>
      <c r="C728" s="91">
        <v>5660.44</v>
      </c>
      <c r="D728" s="92">
        <v>2.9155583941981802</v>
      </c>
      <c r="E728" s="91">
        <v>1152.46</v>
      </c>
    </row>
    <row r="729" spans="1:5" ht="26.4">
      <c r="A729" s="99" t="s">
        <v>573</v>
      </c>
      <c r="B729" s="91">
        <v>132922</v>
      </c>
      <c r="C729" s="91">
        <v>122921.18</v>
      </c>
      <c r="D729" s="92">
        <v>92.476173996780105</v>
      </c>
      <c r="E729" s="91">
        <v>0</v>
      </c>
    </row>
    <row r="730" spans="1:5" ht="26.4">
      <c r="A730" s="104" t="s">
        <v>574</v>
      </c>
      <c r="B730" s="91">
        <v>132922</v>
      </c>
      <c r="C730" s="91">
        <v>122921.18</v>
      </c>
      <c r="D730" s="92">
        <v>92.476173996780105</v>
      </c>
      <c r="E730" s="91">
        <v>0</v>
      </c>
    </row>
    <row r="731" spans="1:5" ht="26.4">
      <c r="A731" s="98" t="s">
        <v>547</v>
      </c>
      <c r="B731" s="91">
        <v>333078</v>
      </c>
      <c r="C731" s="91">
        <v>0</v>
      </c>
      <c r="D731" s="92">
        <v>0</v>
      </c>
      <c r="E731" s="91">
        <v>0</v>
      </c>
    </row>
    <row r="732" spans="1:5" ht="39.6">
      <c r="A732" s="99" t="s">
        <v>549</v>
      </c>
      <c r="B732" s="91">
        <v>333078</v>
      </c>
      <c r="C732" s="91">
        <v>0</v>
      </c>
      <c r="D732" s="92">
        <v>0</v>
      </c>
      <c r="E732" s="91">
        <v>0</v>
      </c>
    </row>
    <row r="733" spans="1:5">
      <c r="A733" s="96" t="s">
        <v>550</v>
      </c>
      <c r="B733" s="91">
        <v>1885791</v>
      </c>
      <c r="C733" s="91">
        <v>102615.85</v>
      </c>
      <c r="D733" s="92">
        <v>5.4415282499492301</v>
      </c>
      <c r="E733" s="91">
        <v>35864.410000000003</v>
      </c>
    </row>
    <row r="734" spans="1:5">
      <c r="A734" s="97" t="s">
        <v>551</v>
      </c>
      <c r="B734" s="91">
        <v>1885791</v>
      </c>
      <c r="C734" s="91">
        <v>102615.85</v>
      </c>
      <c r="D734" s="92">
        <v>5.4415282499492301</v>
      </c>
      <c r="E734" s="91">
        <v>35864.410000000003</v>
      </c>
    </row>
    <row r="735" spans="1:5">
      <c r="A735" s="90" t="s">
        <v>116</v>
      </c>
      <c r="B735" s="91">
        <v>-390400</v>
      </c>
      <c r="C735" s="91">
        <v>52487272.969999999</v>
      </c>
      <c r="D735" s="92">
        <v>-13444.485904200799</v>
      </c>
      <c r="E735" s="91">
        <v>-4490181.67</v>
      </c>
    </row>
    <row r="736" spans="1:5">
      <c r="A736" s="90" t="s">
        <v>561</v>
      </c>
      <c r="B736" s="91">
        <v>390400</v>
      </c>
      <c r="C736" s="91">
        <v>-52487272.969999999</v>
      </c>
      <c r="D736" s="92">
        <v>-13444.485904200799</v>
      </c>
      <c r="E736" s="91">
        <v>4490181.67</v>
      </c>
    </row>
    <row r="737" spans="1:5">
      <c r="A737" s="96" t="s">
        <v>570</v>
      </c>
      <c r="B737" s="91">
        <v>390400</v>
      </c>
      <c r="C737" s="91">
        <v>-52487272.969999999</v>
      </c>
      <c r="D737" s="92">
        <v>-13444.485904200799</v>
      </c>
      <c r="E737" s="91">
        <v>4490181.67</v>
      </c>
    </row>
    <row r="738" spans="1:5" ht="26.4">
      <c r="A738" s="97" t="s">
        <v>565</v>
      </c>
      <c r="B738" s="91">
        <v>390400</v>
      </c>
      <c r="C738" s="91">
        <v>-390400</v>
      </c>
      <c r="D738" s="92">
        <v>-100</v>
      </c>
      <c r="E738" s="91">
        <v>-390400</v>
      </c>
    </row>
    <row r="739" spans="1:5">
      <c r="A739" s="90"/>
      <c r="B739" s="91"/>
      <c r="C739" s="91"/>
      <c r="D739" s="92"/>
      <c r="E739" s="91"/>
    </row>
    <row r="740" spans="1:5" ht="26.4">
      <c r="A740" s="93" t="s">
        <v>571</v>
      </c>
      <c r="B740" s="94"/>
      <c r="C740" s="94"/>
      <c r="D740" s="95"/>
      <c r="E740" s="94"/>
    </row>
    <row r="741" spans="1:5">
      <c r="A741" s="93" t="s">
        <v>508</v>
      </c>
      <c r="B741" s="94">
        <v>995464</v>
      </c>
      <c r="C741" s="94">
        <v>352991</v>
      </c>
      <c r="D741" s="95">
        <v>35.459946316491603</v>
      </c>
      <c r="E741" s="94">
        <v>0</v>
      </c>
    </row>
    <row r="742" spans="1:5">
      <c r="A742" s="96" t="s">
        <v>510</v>
      </c>
      <c r="B742" s="91">
        <v>959527</v>
      </c>
      <c r="C742" s="91">
        <v>317054</v>
      </c>
      <c r="D742" s="92">
        <v>33.042738766079502</v>
      </c>
      <c r="E742" s="91">
        <v>0</v>
      </c>
    </row>
    <row r="743" spans="1:5">
      <c r="A743" s="97" t="s">
        <v>511</v>
      </c>
      <c r="B743" s="91">
        <v>959527</v>
      </c>
      <c r="C743" s="91">
        <v>317054</v>
      </c>
      <c r="D743" s="92">
        <v>33.042738766079502</v>
      </c>
      <c r="E743" s="91">
        <v>0</v>
      </c>
    </row>
    <row r="744" spans="1:5">
      <c r="A744" s="96" t="s">
        <v>526</v>
      </c>
      <c r="B744" s="91">
        <v>35937</v>
      </c>
      <c r="C744" s="91">
        <v>35937</v>
      </c>
      <c r="D744" s="92">
        <v>100</v>
      </c>
      <c r="E744" s="91">
        <v>0</v>
      </c>
    </row>
    <row r="745" spans="1:5" ht="26.4">
      <c r="A745" s="97" t="s">
        <v>527</v>
      </c>
      <c r="B745" s="91">
        <v>35937</v>
      </c>
      <c r="C745" s="91">
        <v>35937</v>
      </c>
      <c r="D745" s="92">
        <v>100</v>
      </c>
      <c r="E745" s="91">
        <v>0</v>
      </c>
    </row>
    <row r="746" spans="1:5">
      <c r="A746" s="93" t="s">
        <v>529</v>
      </c>
      <c r="B746" s="94">
        <v>1331219</v>
      </c>
      <c r="C746" s="94">
        <v>592541.07999999996</v>
      </c>
      <c r="D746" s="95">
        <v>44.511164579231497</v>
      </c>
      <c r="E746" s="94">
        <v>265718.46000000002</v>
      </c>
    </row>
    <row r="747" spans="1:5">
      <c r="A747" s="96" t="s">
        <v>530</v>
      </c>
      <c r="B747" s="91">
        <v>1331219</v>
      </c>
      <c r="C747" s="91">
        <v>592541.07999999996</v>
      </c>
      <c r="D747" s="92">
        <v>44.511164579231497</v>
      </c>
      <c r="E747" s="91">
        <v>265718.46000000002</v>
      </c>
    </row>
    <row r="748" spans="1:5">
      <c r="A748" s="97" t="s">
        <v>531</v>
      </c>
      <c r="B748" s="91">
        <v>529114</v>
      </c>
      <c r="C748" s="91">
        <v>118398.08</v>
      </c>
      <c r="D748" s="92">
        <v>22.376667410047698</v>
      </c>
      <c r="E748" s="91">
        <v>42375.46</v>
      </c>
    </row>
    <row r="749" spans="1:5">
      <c r="A749" s="98" t="s">
        <v>533</v>
      </c>
      <c r="B749" s="91">
        <v>529114</v>
      </c>
      <c r="C749" s="91">
        <v>118398.08</v>
      </c>
      <c r="D749" s="92">
        <v>22.376667410047698</v>
      </c>
      <c r="E749" s="91">
        <v>42375.46</v>
      </c>
    </row>
    <row r="750" spans="1:5" ht="26.4">
      <c r="A750" s="97" t="s">
        <v>541</v>
      </c>
      <c r="B750" s="91">
        <v>802105</v>
      </c>
      <c r="C750" s="91">
        <v>474143</v>
      </c>
      <c r="D750" s="92">
        <v>59.112335666776801</v>
      </c>
      <c r="E750" s="91">
        <v>223343</v>
      </c>
    </row>
    <row r="751" spans="1:5">
      <c r="A751" s="98" t="s">
        <v>542</v>
      </c>
      <c r="B751" s="91">
        <v>802105</v>
      </c>
      <c r="C751" s="91">
        <v>474143</v>
      </c>
      <c r="D751" s="92">
        <v>59.112335666776801</v>
      </c>
      <c r="E751" s="91">
        <v>223343</v>
      </c>
    </row>
    <row r="752" spans="1:5" ht="26.4">
      <c r="A752" s="99" t="s">
        <v>573</v>
      </c>
      <c r="B752" s="91">
        <v>802105</v>
      </c>
      <c r="C752" s="91">
        <v>474143</v>
      </c>
      <c r="D752" s="92">
        <v>59.112335666776801</v>
      </c>
      <c r="E752" s="91">
        <v>223343</v>
      </c>
    </row>
    <row r="753" spans="1:5" ht="26.4">
      <c r="A753" s="104" t="s">
        <v>589</v>
      </c>
      <c r="B753" s="91">
        <v>802105</v>
      </c>
      <c r="C753" s="91">
        <v>474143</v>
      </c>
      <c r="D753" s="92">
        <v>59.112335666776801</v>
      </c>
      <c r="E753" s="91">
        <v>223343</v>
      </c>
    </row>
    <row r="754" spans="1:5">
      <c r="A754" s="90" t="s">
        <v>116</v>
      </c>
      <c r="B754" s="91">
        <v>-335755</v>
      </c>
      <c r="C754" s="91">
        <v>-239550.07999999999</v>
      </c>
      <c r="D754" s="92">
        <v>71.346690295006795</v>
      </c>
      <c r="E754" s="91">
        <v>-265718.46000000002</v>
      </c>
    </row>
    <row r="755" spans="1:5">
      <c r="A755" s="90" t="s">
        <v>561</v>
      </c>
      <c r="B755" s="91">
        <v>335755</v>
      </c>
      <c r="C755" s="91">
        <v>239550.07999999999</v>
      </c>
      <c r="D755" s="92">
        <v>71.346690295006795</v>
      </c>
      <c r="E755" s="91">
        <v>265718.46000000002</v>
      </c>
    </row>
    <row r="756" spans="1:5">
      <c r="A756" s="96" t="s">
        <v>570</v>
      </c>
      <c r="B756" s="91">
        <v>335755</v>
      </c>
      <c r="C756" s="91">
        <v>239550.07999999999</v>
      </c>
      <c r="D756" s="92">
        <v>71.346690295006795</v>
      </c>
      <c r="E756" s="91">
        <v>265718.46000000002</v>
      </c>
    </row>
    <row r="757" spans="1:5" ht="26.4">
      <c r="A757" s="97" t="s">
        <v>566</v>
      </c>
      <c r="B757" s="91">
        <v>335755</v>
      </c>
      <c r="C757" s="91">
        <v>-335754.35</v>
      </c>
      <c r="D757" s="92">
        <v>-99.999806406457097</v>
      </c>
      <c r="E757" s="91">
        <v>0</v>
      </c>
    </row>
    <row r="758" spans="1:5">
      <c r="A758" s="90"/>
      <c r="B758" s="91"/>
      <c r="C758" s="91"/>
      <c r="D758" s="92"/>
      <c r="E758" s="91"/>
    </row>
    <row r="759" spans="1:5">
      <c r="A759" s="103" t="s">
        <v>590</v>
      </c>
      <c r="B759" s="91"/>
      <c r="C759" s="91"/>
      <c r="D759" s="92"/>
      <c r="E759" s="91"/>
    </row>
    <row r="760" spans="1:5">
      <c r="A760" s="93" t="s">
        <v>508</v>
      </c>
      <c r="B760" s="94">
        <v>774994524</v>
      </c>
      <c r="C760" s="94">
        <v>773877038.51999998</v>
      </c>
      <c r="D760" s="95">
        <v>99.855807306323598</v>
      </c>
      <c r="E760" s="94">
        <v>2319328.6800000002</v>
      </c>
    </row>
    <row r="761" spans="1:5" ht="26.4">
      <c r="A761" s="96" t="s">
        <v>509</v>
      </c>
      <c r="B761" s="91">
        <v>1997603</v>
      </c>
      <c r="C761" s="91">
        <v>1146048.8600000001</v>
      </c>
      <c r="D761" s="92">
        <v>57.3712023860597</v>
      </c>
      <c r="E761" s="91">
        <v>132775.67999999999</v>
      </c>
    </row>
    <row r="762" spans="1:5">
      <c r="A762" s="96" t="s">
        <v>510</v>
      </c>
      <c r="B762" s="91">
        <v>520906</v>
      </c>
      <c r="C762" s="91">
        <v>297414.2</v>
      </c>
      <c r="D762" s="92">
        <v>57.095560427409197</v>
      </c>
      <c r="E762" s="91">
        <v>0</v>
      </c>
    </row>
    <row r="763" spans="1:5">
      <c r="A763" s="97" t="s">
        <v>511</v>
      </c>
      <c r="B763" s="91">
        <v>516207</v>
      </c>
      <c r="C763" s="91">
        <v>287402.32</v>
      </c>
      <c r="D763" s="92">
        <v>55.675788976127798</v>
      </c>
      <c r="E763" s="91">
        <v>0</v>
      </c>
    </row>
    <row r="764" spans="1:5">
      <c r="A764" s="97" t="s">
        <v>586</v>
      </c>
      <c r="B764" s="91">
        <v>4699</v>
      </c>
      <c r="C764" s="91">
        <v>10011.879999999999</v>
      </c>
      <c r="D764" s="92">
        <v>213.06405618216601</v>
      </c>
      <c r="E764" s="91">
        <v>0</v>
      </c>
    </row>
    <row r="765" spans="1:5">
      <c r="A765" s="96" t="s">
        <v>512</v>
      </c>
      <c r="B765" s="91">
        <v>230173</v>
      </c>
      <c r="C765" s="91">
        <v>187733.46</v>
      </c>
      <c r="D765" s="92">
        <v>81.561894748732499</v>
      </c>
      <c r="E765" s="91">
        <v>19000</v>
      </c>
    </row>
    <row r="766" spans="1:5">
      <c r="A766" s="97" t="s">
        <v>513</v>
      </c>
      <c r="B766" s="91">
        <v>230173</v>
      </c>
      <c r="C766" s="91">
        <v>187733.46</v>
      </c>
      <c r="D766" s="92">
        <v>81.561894748732499</v>
      </c>
      <c r="E766" s="91">
        <v>19000</v>
      </c>
    </row>
    <row r="767" spans="1:5">
      <c r="A767" s="98" t="s">
        <v>577</v>
      </c>
      <c r="B767" s="91">
        <v>230173</v>
      </c>
      <c r="C767" s="91">
        <v>187733.46</v>
      </c>
      <c r="D767" s="92">
        <v>81.561894748732499</v>
      </c>
      <c r="E767" s="91">
        <v>19000</v>
      </c>
    </row>
    <row r="768" spans="1:5" ht="26.4">
      <c r="A768" s="99" t="s">
        <v>578</v>
      </c>
      <c r="B768" s="91">
        <v>230173</v>
      </c>
      <c r="C768" s="91">
        <v>187733.46</v>
      </c>
      <c r="D768" s="92">
        <v>81.561894748732499</v>
      </c>
      <c r="E768" s="91">
        <v>19000</v>
      </c>
    </row>
    <row r="769" spans="1:5" ht="26.4">
      <c r="A769" s="104" t="s">
        <v>579</v>
      </c>
      <c r="B769" s="91">
        <v>152188</v>
      </c>
      <c r="C769" s="91">
        <v>140333.46</v>
      </c>
      <c r="D769" s="92">
        <v>92.210594790653701</v>
      </c>
      <c r="E769" s="91">
        <v>0</v>
      </c>
    </row>
    <row r="770" spans="1:5" ht="26.4">
      <c r="A770" s="104" t="s">
        <v>580</v>
      </c>
      <c r="B770" s="91">
        <v>77985</v>
      </c>
      <c r="C770" s="91">
        <v>47400</v>
      </c>
      <c r="D770" s="92">
        <v>60.780919407578402</v>
      </c>
      <c r="E770" s="91">
        <v>19000</v>
      </c>
    </row>
    <row r="771" spans="1:5">
      <c r="A771" s="96" t="s">
        <v>526</v>
      </c>
      <c r="B771" s="91">
        <v>772245842</v>
      </c>
      <c r="C771" s="91">
        <v>772245842</v>
      </c>
      <c r="D771" s="92">
        <v>100</v>
      </c>
      <c r="E771" s="91">
        <v>2167553</v>
      </c>
    </row>
    <row r="772" spans="1:5" ht="26.4">
      <c r="A772" s="97" t="s">
        <v>527</v>
      </c>
      <c r="B772" s="91">
        <v>772245842</v>
      </c>
      <c r="C772" s="91">
        <v>772245842</v>
      </c>
      <c r="D772" s="92">
        <v>100</v>
      </c>
      <c r="E772" s="91">
        <v>2167553</v>
      </c>
    </row>
    <row r="773" spans="1:5">
      <c r="A773" s="93" t="s">
        <v>529</v>
      </c>
      <c r="B773" s="94">
        <v>775360162</v>
      </c>
      <c r="C773" s="94">
        <v>493221056.41000003</v>
      </c>
      <c r="D773" s="95">
        <v>63.611864599512401</v>
      </c>
      <c r="E773" s="94">
        <v>50801255.920000002</v>
      </c>
    </row>
    <row r="774" spans="1:5">
      <c r="A774" s="96" t="s">
        <v>530</v>
      </c>
      <c r="B774" s="91">
        <v>770482116</v>
      </c>
      <c r="C774" s="91">
        <v>492586328.77999997</v>
      </c>
      <c r="D774" s="92">
        <v>63.932220949824099</v>
      </c>
      <c r="E774" s="91">
        <v>50801255.920000002</v>
      </c>
    </row>
    <row r="775" spans="1:5">
      <c r="A775" s="97" t="s">
        <v>531</v>
      </c>
      <c r="B775" s="91">
        <v>127950497</v>
      </c>
      <c r="C775" s="91">
        <v>43808535.460000001</v>
      </c>
      <c r="D775" s="92">
        <v>34.238659862337201</v>
      </c>
      <c r="E775" s="91">
        <v>10097836.66</v>
      </c>
    </row>
    <row r="776" spans="1:5">
      <c r="A776" s="98" t="s">
        <v>532</v>
      </c>
      <c r="B776" s="91">
        <v>38492547</v>
      </c>
      <c r="C776" s="91">
        <v>13492658.039999999</v>
      </c>
      <c r="D776" s="92">
        <v>35.052650685858801</v>
      </c>
      <c r="E776" s="91">
        <v>2966750.89</v>
      </c>
    </row>
    <row r="777" spans="1:5">
      <c r="A777" s="98" t="s">
        <v>533</v>
      </c>
      <c r="B777" s="91">
        <v>89457950</v>
      </c>
      <c r="C777" s="91">
        <v>30315877.420000002</v>
      </c>
      <c r="D777" s="92">
        <v>33.888410610795297</v>
      </c>
      <c r="E777" s="91">
        <v>7131085.7699999996</v>
      </c>
    </row>
    <row r="778" spans="1:5" ht="26.4">
      <c r="A778" s="97" t="s">
        <v>535</v>
      </c>
      <c r="B778" s="91">
        <v>630002143</v>
      </c>
      <c r="C778" s="91">
        <v>441611910.35000002</v>
      </c>
      <c r="D778" s="92">
        <v>70.096890186292597</v>
      </c>
      <c r="E778" s="91">
        <v>40405227.409999996</v>
      </c>
    </row>
    <row r="779" spans="1:5">
      <c r="A779" s="98" t="s">
        <v>536</v>
      </c>
      <c r="B779" s="91">
        <v>630002143</v>
      </c>
      <c r="C779" s="91">
        <v>441611910.35000002</v>
      </c>
      <c r="D779" s="92">
        <v>70.096890186292597</v>
      </c>
      <c r="E779" s="91">
        <v>40405227.409999996</v>
      </c>
    </row>
    <row r="780" spans="1:5" ht="26.4">
      <c r="A780" s="97" t="s">
        <v>538</v>
      </c>
      <c r="B780" s="91">
        <v>216083</v>
      </c>
      <c r="C780" s="91">
        <v>26225.8</v>
      </c>
      <c r="D780" s="92">
        <v>12.1369103538918</v>
      </c>
      <c r="E780" s="91">
        <v>0</v>
      </c>
    </row>
    <row r="781" spans="1:5">
      <c r="A781" s="98" t="s">
        <v>540</v>
      </c>
      <c r="B781" s="91">
        <v>216083</v>
      </c>
      <c r="C781" s="91">
        <v>26225.8</v>
      </c>
      <c r="D781" s="92">
        <v>12.1369103538918</v>
      </c>
      <c r="E781" s="91">
        <v>0</v>
      </c>
    </row>
    <row r="782" spans="1:5" ht="26.4">
      <c r="A782" s="97" t="s">
        <v>541</v>
      </c>
      <c r="B782" s="91">
        <v>12313393</v>
      </c>
      <c r="C782" s="91">
        <v>7139657.1699999999</v>
      </c>
      <c r="D782" s="92">
        <v>57.982857933633703</v>
      </c>
      <c r="E782" s="91">
        <v>298191.84999999998</v>
      </c>
    </row>
    <row r="783" spans="1:5">
      <c r="A783" s="98" t="s">
        <v>542</v>
      </c>
      <c r="B783" s="91">
        <v>4155398</v>
      </c>
      <c r="C783" s="91">
        <v>3931721.42</v>
      </c>
      <c r="D783" s="92">
        <v>94.617204417001702</v>
      </c>
      <c r="E783" s="91">
        <v>203.68</v>
      </c>
    </row>
    <row r="784" spans="1:5" ht="26.4">
      <c r="A784" s="99" t="s">
        <v>543</v>
      </c>
      <c r="B784" s="91">
        <v>17911</v>
      </c>
      <c r="C784" s="91">
        <v>234.42</v>
      </c>
      <c r="D784" s="92">
        <v>1.3088046451901101</v>
      </c>
      <c r="E784" s="91">
        <v>203.68</v>
      </c>
    </row>
    <row r="785" spans="1:5" ht="26.4">
      <c r="A785" s="99" t="s">
        <v>573</v>
      </c>
      <c r="B785" s="91">
        <v>4137487</v>
      </c>
      <c r="C785" s="91">
        <v>3931487</v>
      </c>
      <c r="D785" s="92">
        <v>95.021132392681807</v>
      </c>
      <c r="E785" s="91">
        <v>0</v>
      </c>
    </row>
    <row r="786" spans="1:5" ht="26.4">
      <c r="A786" s="104" t="s">
        <v>574</v>
      </c>
      <c r="B786" s="91">
        <v>3927487</v>
      </c>
      <c r="C786" s="91">
        <v>3927487</v>
      </c>
      <c r="D786" s="92">
        <v>100</v>
      </c>
      <c r="E786" s="91">
        <v>0</v>
      </c>
    </row>
    <row r="787" spans="1:5" ht="26.4">
      <c r="A787" s="104" t="s">
        <v>591</v>
      </c>
      <c r="B787" s="91">
        <v>210000</v>
      </c>
      <c r="C787" s="91">
        <v>4000</v>
      </c>
      <c r="D787" s="92">
        <v>1.9047619047619</v>
      </c>
      <c r="E787" s="91">
        <v>0</v>
      </c>
    </row>
    <row r="788" spans="1:5" ht="52.8">
      <c r="A788" s="98" t="s">
        <v>544</v>
      </c>
      <c r="B788" s="91">
        <v>2523163</v>
      </c>
      <c r="C788" s="91">
        <v>1156278.54</v>
      </c>
      <c r="D788" s="92">
        <v>45.826549453998801</v>
      </c>
      <c r="E788" s="91">
        <v>58277.56</v>
      </c>
    </row>
    <row r="789" spans="1:5" ht="39.6">
      <c r="A789" s="99" t="s">
        <v>545</v>
      </c>
      <c r="B789" s="91">
        <v>261243</v>
      </c>
      <c r="C789" s="91">
        <v>39621.019999999997</v>
      </c>
      <c r="D789" s="92">
        <v>15.1663470408776</v>
      </c>
      <c r="E789" s="91">
        <v>5052.5600000000004</v>
      </c>
    </row>
    <row r="790" spans="1:5" ht="66">
      <c r="A790" s="99" t="s">
        <v>546</v>
      </c>
      <c r="B790" s="91">
        <v>2261920</v>
      </c>
      <c r="C790" s="91">
        <v>1116657.52</v>
      </c>
      <c r="D790" s="92">
        <v>49.367684091391403</v>
      </c>
      <c r="E790" s="91">
        <v>53225</v>
      </c>
    </row>
    <row r="791" spans="1:5" ht="26.4">
      <c r="A791" s="98" t="s">
        <v>547</v>
      </c>
      <c r="B791" s="91">
        <v>5630133</v>
      </c>
      <c r="C791" s="91">
        <v>2051657.21</v>
      </c>
      <c r="D791" s="92">
        <v>36.440652645328299</v>
      </c>
      <c r="E791" s="91">
        <v>239710.61</v>
      </c>
    </row>
    <row r="792" spans="1:5" ht="26.4">
      <c r="A792" s="99" t="s">
        <v>548</v>
      </c>
      <c r="B792" s="91">
        <v>5505573</v>
      </c>
      <c r="C792" s="91">
        <v>2014377.21</v>
      </c>
      <c r="D792" s="92">
        <v>36.587966593122999</v>
      </c>
      <c r="E792" s="91">
        <v>239710.61</v>
      </c>
    </row>
    <row r="793" spans="1:5" ht="39.6">
      <c r="A793" s="99" t="s">
        <v>549</v>
      </c>
      <c r="B793" s="91">
        <v>124560</v>
      </c>
      <c r="C793" s="91">
        <v>37280</v>
      </c>
      <c r="D793" s="92">
        <v>29.929351316634499</v>
      </c>
      <c r="E793" s="91">
        <v>0</v>
      </c>
    </row>
    <row r="794" spans="1:5">
      <c r="A794" s="98" t="s">
        <v>587</v>
      </c>
      <c r="B794" s="91">
        <v>4699</v>
      </c>
      <c r="C794" s="91">
        <v>0</v>
      </c>
      <c r="D794" s="92">
        <v>0</v>
      </c>
      <c r="E794" s="91">
        <v>0</v>
      </c>
    </row>
    <row r="795" spans="1:5">
      <c r="A795" s="96" t="s">
        <v>550</v>
      </c>
      <c r="B795" s="91">
        <v>4878046</v>
      </c>
      <c r="C795" s="91">
        <v>634727.63</v>
      </c>
      <c r="D795" s="92">
        <v>13.011923831796601</v>
      </c>
      <c r="E795" s="91">
        <v>0</v>
      </c>
    </row>
    <row r="796" spans="1:5">
      <c r="A796" s="97" t="s">
        <v>551</v>
      </c>
      <c r="B796" s="91">
        <v>4878046</v>
      </c>
      <c r="C796" s="91">
        <v>634727.63</v>
      </c>
      <c r="D796" s="92">
        <v>13.011923831796601</v>
      </c>
      <c r="E796" s="91">
        <v>0</v>
      </c>
    </row>
    <row r="797" spans="1:5">
      <c r="A797" s="90" t="s">
        <v>116</v>
      </c>
      <c r="B797" s="91">
        <v>-365638</v>
      </c>
      <c r="C797" s="91">
        <v>280655982.11000001</v>
      </c>
      <c r="D797" s="92">
        <v>-76757.881322510206</v>
      </c>
      <c r="E797" s="91">
        <v>-48481927.240000002</v>
      </c>
    </row>
    <row r="798" spans="1:5">
      <c r="A798" s="90" t="s">
        <v>561</v>
      </c>
      <c r="B798" s="91">
        <v>365638</v>
      </c>
      <c r="C798" s="91">
        <v>-280655982.11000001</v>
      </c>
      <c r="D798" s="92">
        <v>-76757.881322510206</v>
      </c>
      <c r="E798" s="91">
        <v>48481927.240000002</v>
      </c>
    </row>
    <row r="799" spans="1:5">
      <c r="A799" s="96" t="s">
        <v>570</v>
      </c>
      <c r="B799" s="91">
        <v>365638</v>
      </c>
      <c r="C799" s="91">
        <v>-280655982.11000001</v>
      </c>
      <c r="D799" s="92">
        <v>-76757.881322510206</v>
      </c>
      <c r="E799" s="91">
        <v>48481927.240000002</v>
      </c>
    </row>
    <row r="800" spans="1:5" ht="26.4">
      <c r="A800" s="97" t="s">
        <v>565</v>
      </c>
      <c r="B800" s="91">
        <v>365638</v>
      </c>
      <c r="C800" s="91">
        <v>-7637.02</v>
      </c>
      <c r="D800" s="92">
        <v>-2.0886833425409801</v>
      </c>
      <c r="E800" s="91">
        <v>0</v>
      </c>
    </row>
    <row r="801" spans="1:5">
      <c r="A801" s="90"/>
      <c r="B801" s="91"/>
      <c r="C801" s="91"/>
      <c r="D801" s="92"/>
      <c r="E801" s="91"/>
    </row>
    <row r="802" spans="1:5">
      <c r="A802" s="93" t="s">
        <v>569</v>
      </c>
      <c r="B802" s="94"/>
      <c r="C802" s="94"/>
      <c r="D802" s="95"/>
      <c r="E802" s="94"/>
    </row>
    <row r="803" spans="1:5">
      <c r="A803" s="93" t="s">
        <v>508</v>
      </c>
      <c r="B803" s="94">
        <v>635466479</v>
      </c>
      <c r="C803" s="94">
        <v>634613641.11000001</v>
      </c>
      <c r="D803" s="95">
        <v>99.865793410324002</v>
      </c>
      <c r="E803" s="94">
        <v>481168.93</v>
      </c>
    </row>
    <row r="804" spans="1:5" ht="26.4">
      <c r="A804" s="96" t="s">
        <v>509</v>
      </c>
      <c r="B804" s="91">
        <v>1997603</v>
      </c>
      <c r="C804" s="91">
        <v>1144765.1100000001</v>
      </c>
      <c r="D804" s="92">
        <v>57.306937865031202</v>
      </c>
      <c r="E804" s="91">
        <v>135352.93</v>
      </c>
    </row>
    <row r="805" spans="1:5">
      <c r="A805" s="96" t="s">
        <v>512</v>
      </c>
      <c r="B805" s="91">
        <v>99966</v>
      </c>
      <c r="C805" s="91">
        <v>99966</v>
      </c>
      <c r="D805" s="92">
        <v>100</v>
      </c>
      <c r="E805" s="91">
        <v>0</v>
      </c>
    </row>
    <row r="806" spans="1:5">
      <c r="A806" s="97" t="s">
        <v>513</v>
      </c>
      <c r="B806" s="91">
        <v>99966</v>
      </c>
      <c r="C806" s="91">
        <v>99966</v>
      </c>
      <c r="D806" s="92">
        <v>100</v>
      </c>
      <c r="E806" s="91">
        <v>0</v>
      </c>
    </row>
    <row r="807" spans="1:5">
      <c r="A807" s="98" t="s">
        <v>577</v>
      </c>
      <c r="B807" s="91">
        <v>99966</v>
      </c>
      <c r="C807" s="91">
        <v>99966</v>
      </c>
      <c r="D807" s="92">
        <v>100</v>
      </c>
      <c r="E807" s="91">
        <v>0</v>
      </c>
    </row>
    <row r="808" spans="1:5" ht="26.4">
      <c r="A808" s="99" t="s">
        <v>578</v>
      </c>
      <c r="B808" s="91">
        <v>99966</v>
      </c>
      <c r="C808" s="91">
        <v>99966</v>
      </c>
      <c r="D808" s="92">
        <v>100</v>
      </c>
      <c r="E808" s="91">
        <v>0</v>
      </c>
    </row>
    <row r="809" spans="1:5" ht="26.4">
      <c r="A809" s="104" t="s">
        <v>579</v>
      </c>
      <c r="B809" s="91">
        <v>99966</v>
      </c>
      <c r="C809" s="91">
        <v>99966</v>
      </c>
      <c r="D809" s="92">
        <v>100</v>
      </c>
      <c r="E809" s="91">
        <v>0</v>
      </c>
    </row>
    <row r="810" spans="1:5">
      <c r="A810" s="96" t="s">
        <v>526</v>
      </c>
      <c r="B810" s="91">
        <v>633368910</v>
      </c>
      <c r="C810" s="91">
        <v>633368910</v>
      </c>
      <c r="D810" s="92">
        <v>100</v>
      </c>
      <c r="E810" s="91">
        <v>345816</v>
      </c>
    </row>
    <row r="811" spans="1:5" ht="26.4">
      <c r="A811" s="97" t="s">
        <v>527</v>
      </c>
      <c r="B811" s="91">
        <v>633368910</v>
      </c>
      <c r="C811" s="91">
        <v>633368910</v>
      </c>
      <c r="D811" s="92">
        <v>100</v>
      </c>
      <c r="E811" s="91">
        <v>345816</v>
      </c>
    </row>
    <row r="812" spans="1:5">
      <c r="A812" s="93" t="s">
        <v>529</v>
      </c>
      <c r="B812" s="94">
        <v>635832117</v>
      </c>
      <c r="C812" s="94">
        <v>382522273.38</v>
      </c>
      <c r="D812" s="95">
        <v>60.160892026786399</v>
      </c>
      <c r="E812" s="94">
        <v>46603455.060000002</v>
      </c>
    </row>
    <row r="813" spans="1:5">
      <c r="A813" s="96" t="s">
        <v>530</v>
      </c>
      <c r="B813" s="91">
        <v>631298347</v>
      </c>
      <c r="C813" s="91">
        <v>382071388.17000002</v>
      </c>
      <c r="D813" s="92">
        <v>60.521525200508698</v>
      </c>
      <c r="E813" s="91">
        <v>46603455.060000002</v>
      </c>
    </row>
    <row r="814" spans="1:5">
      <c r="A814" s="97" t="s">
        <v>531</v>
      </c>
      <c r="B814" s="91">
        <v>107753601</v>
      </c>
      <c r="C814" s="91">
        <v>37616585.270000003</v>
      </c>
      <c r="D814" s="92">
        <v>34.909817324805701</v>
      </c>
      <c r="E814" s="91">
        <v>8488605.4800000004</v>
      </c>
    </row>
    <row r="815" spans="1:5">
      <c r="A815" s="98" t="s">
        <v>532</v>
      </c>
      <c r="B815" s="91">
        <v>30653099</v>
      </c>
      <c r="C815" s="91">
        <v>10939692.51</v>
      </c>
      <c r="D815" s="92">
        <v>35.6886998929537</v>
      </c>
      <c r="E815" s="91">
        <v>2422778.7799999998</v>
      </c>
    </row>
    <row r="816" spans="1:5">
      <c r="A816" s="98" t="s">
        <v>533</v>
      </c>
      <c r="B816" s="91">
        <v>77100502</v>
      </c>
      <c r="C816" s="91">
        <v>26676892.760000002</v>
      </c>
      <c r="D816" s="92">
        <v>34.600154432198103</v>
      </c>
      <c r="E816" s="91">
        <v>6065826.7000000002</v>
      </c>
    </row>
    <row r="817" spans="1:5" ht="26.4">
      <c r="A817" s="97" t="s">
        <v>535</v>
      </c>
      <c r="B817" s="91">
        <v>513556132</v>
      </c>
      <c r="C817" s="91">
        <v>338458198.47000003</v>
      </c>
      <c r="D817" s="92">
        <v>65.904811057732601</v>
      </c>
      <c r="E817" s="91">
        <v>37874935.289999999</v>
      </c>
    </row>
    <row r="818" spans="1:5">
      <c r="A818" s="98" t="s">
        <v>536</v>
      </c>
      <c r="B818" s="91">
        <v>513556132</v>
      </c>
      <c r="C818" s="91">
        <v>338458198.47000003</v>
      </c>
      <c r="D818" s="92">
        <v>65.904811057732601</v>
      </c>
      <c r="E818" s="91">
        <v>37874935.289999999</v>
      </c>
    </row>
    <row r="819" spans="1:5" ht="26.4">
      <c r="A819" s="97" t="s">
        <v>538</v>
      </c>
      <c r="B819" s="91">
        <v>216083</v>
      </c>
      <c r="C819" s="91">
        <v>26225.8</v>
      </c>
      <c r="D819" s="92">
        <v>12.1369103538918</v>
      </c>
      <c r="E819" s="91">
        <v>0</v>
      </c>
    </row>
    <row r="820" spans="1:5">
      <c r="A820" s="98" t="s">
        <v>540</v>
      </c>
      <c r="B820" s="91">
        <v>216083</v>
      </c>
      <c r="C820" s="91">
        <v>26225.8</v>
      </c>
      <c r="D820" s="92">
        <v>12.1369103538918</v>
      </c>
      <c r="E820" s="91">
        <v>0</v>
      </c>
    </row>
    <row r="821" spans="1:5" ht="26.4">
      <c r="A821" s="97" t="s">
        <v>541</v>
      </c>
      <c r="B821" s="91">
        <v>9772531</v>
      </c>
      <c r="C821" s="91">
        <v>5970378.6299999999</v>
      </c>
      <c r="D821" s="92">
        <v>61.093473430782701</v>
      </c>
      <c r="E821" s="91">
        <v>239914.29</v>
      </c>
    </row>
    <row r="822" spans="1:5">
      <c r="A822" s="98" t="s">
        <v>542</v>
      </c>
      <c r="B822" s="91">
        <v>4142398</v>
      </c>
      <c r="C822" s="91">
        <v>3918721.42</v>
      </c>
      <c r="D822" s="92">
        <v>94.600311703510897</v>
      </c>
      <c r="E822" s="91">
        <v>203.68</v>
      </c>
    </row>
    <row r="823" spans="1:5" ht="26.4">
      <c r="A823" s="99" t="s">
        <v>543</v>
      </c>
      <c r="B823" s="91">
        <v>17911</v>
      </c>
      <c r="C823" s="91">
        <v>234.42</v>
      </c>
      <c r="D823" s="92">
        <v>1.3088046451901101</v>
      </c>
      <c r="E823" s="91">
        <v>203.68</v>
      </c>
    </row>
    <row r="824" spans="1:5" ht="26.4">
      <c r="A824" s="99" t="s">
        <v>573</v>
      </c>
      <c r="B824" s="91">
        <v>4124487</v>
      </c>
      <c r="C824" s="91">
        <v>3918487</v>
      </c>
      <c r="D824" s="92">
        <v>95.005439464350303</v>
      </c>
      <c r="E824" s="91">
        <v>0</v>
      </c>
    </row>
    <row r="825" spans="1:5" ht="26.4">
      <c r="A825" s="104" t="s">
        <v>574</v>
      </c>
      <c r="B825" s="91">
        <v>3914487</v>
      </c>
      <c r="C825" s="91">
        <v>3914487</v>
      </c>
      <c r="D825" s="92">
        <v>100</v>
      </c>
      <c r="E825" s="91">
        <v>0</v>
      </c>
    </row>
    <row r="826" spans="1:5" ht="26.4">
      <c r="A826" s="104" t="s">
        <v>591</v>
      </c>
      <c r="B826" s="91">
        <v>210000</v>
      </c>
      <c r="C826" s="91">
        <v>4000</v>
      </c>
      <c r="D826" s="92">
        <v>1.9047619047619</v>
      </c>
      <c r="E826" s="91">
        <v>0</v>
      </c>
    </row>
    <row r="827" spans="1:5" ht="26.4">
      <c r="A827" s="98" t="s">
        <v>547</v>
      </c>
      <c r="B827" s="91">
        <v>5630133</v>
      </c>
      <c r="C827" s="91">
        <v>2051657.21</v>
      </c>
      <c r="D827" s="92">
        <v>36.440652645328299</v>
      </c>
      <c r="E827" s="91">
        <v>239710.61</v>
      </c>
    </row>
    <row r="828" spans="1:5" ht="26.4">
      <c r="A828" s="99" t="s">
        <v>548</v>
      </c>
      <c r="B828" s="91">
        <v>5505573</v>
      </c>
      <c r="C828" s="91">
        <v>2014377.21</v>
      </c>
      <c r="D828" s="92">
        <v>36.587966593122999</v>
      </c>
      <c r="E828" s="91">
        <v>239710.61</v>
      </c>
    </row>
    <row r="829" spans="1:5" ht="39.6">
      <c r="A829" s="99" t="s">
        <v>549</v>
      </c>
      <c r="B829" s="91">
        <v>124560</v>
      </c>
      <c r="C829" s="91">
        <v>37280</v>
      </c>
      <c r="D829" s="92">
        <v>29.929351316634499</v>
      </c>
      <c r="E829" s="91">
        <v>0</v>
      </c>
    </row>
    <row r="830" spans="1:5">
      <c r="A830" s="96" t="s">
        <v>550</v>
      </c>
      <c r="B830" s="91">
        <v>4533770</v>
      </c>
      <c r="C830" s="91">
        <v>450885.21</v>
      </c>
      <c r="D830" s="92">
        <v>9.9450393381225801</v>
      </c>
      <c r="E830" s="91">
        <v>0</v>
      </c>
    </row>
    <row r="831" spans="1:5">
      <c r="A831" s="97" t="s">
        <v>551</v>
      </c>
      <c r="B831" s="91">
        <v>4533770</v>
      </c>
      <c r="C831" s="91">
        <v>450885.21</v>
      </c>
      <c r="D831" s="92">
        <v>9.9450393381225801</v>
      </c>
      <c r="E831" s="91">
        <v>0</v>
      </c>
    </row>
    <row r="832" spans="1:5">
      <c r="A832" s="90" t="s">
        <v>116</v>
      </c>
      <c r="B832" s="91">
        <v>-365638</v>
      </c>
      <c r="C832" s="91">
        <v>252091367.72999999</v>
      </c>
      <c r="D832" s="92">
        <v>-68945.614988048299</v>
      </c>
      <c r="E832" s="91">
        <v>-46122286.130000003</v>
      </c>
    </row>
    <row r="833" spans="1:5">
      <c r="A833" s="90" t="s">
        <v>561</v>
      </c>
      <c r="B833" s="91">
        <v>365638</v>
      </c>
      <c r="C833" s="91">
        <v>-252091367.72999999</v>
      </c>
      <c r="D833" s="92">
        <v>-68945.614988048299</v>
      </c>
      <c r="E833" s="91">
        <v>46122286.130000003</v>
      </c>
    </row>
    <row r="834" spans="1:5">
      <c r="A834" s="96" t="s">
        <v>570</v>
      </c>
      <c r="B834" s="91">
        <v>365638</v>
      </c>
      <c r="C834" s="91">
        <v>-252091367.72999999</v>
      </c>
      <c r="D834" s="92">
        <v>-68945.614988048299</v>
      </c>
      <c r="E834" s="91">
        <v>46122286.130000003</v>
      </c>
    </row>
    <row r="835" spans="1:5" ht="26.4">
      <c r="A835" s="97" t="s">
        <v>565</v>
      </c>
      <c r="B835" s="91">
        <v>365638</v>
      </c>
      <c r="C835" s="91">
        <v>-7637.02</v>
      </c>
      <c r="D835" s="92">
        <v>-2.0886833425409801</v>
      </c>
      <c r="E835" s="91">
        <v>0</v>
      </c>
    </row>
    <row r="836" spans="1:5">
      <c r="A836" s="90"/>
      <c r="B836" s="91"/>
      <c r="C836" s="91"/>
      <c r="D836" s="92"/>
      <c r="E836" s="91"/>
    </row>
    <row r="837" spans="1:5" ht="26.4">
      <c r="A837" s="93" t="s">
        <v>571</v>
      </c>
      <c r="B837" s="94"/>
      <c r="C837" s="94"/>
      <c r="D837" s="95"/>
      <c r="E837" s="94"/>
    </row>
    <row r="838" spans="1:5">
      <c r="A838" s="93" t="s">
        <v>508</v>
      </c>
      <c r="B838" s="94">
        <v>139528045</v>
      </c>
      <c r="C838" s="94">
        <v>139263397.41</v>
      </c>
      <c r="D838" s="95">
        <v>99.810326597781795</v>
      </c>
      <c r="E838" s="94">
        <v>1838159.75</v>
      </c>
    </row>
    <row r="839" spans="1:5" ht="26.4">
      <c r="A839" s="96" t="s">
        <v>509</v>
      </c>
      <c r="B839" s="91">
        <v>0</v>
      </c>
      <c r="C839" s="91">
        <v>1283.75</v>
      </c>
      <c r="D839" s="92">
        <v>0</v>
      </c>
      <c r="E839" s="91">
        <v>-2577.25</v>
      </c>
    </row>
    <row r="840" spans="1:5">
      <c r="A840" s="96" t="s">
        <v>510</v>
      </c>
      <c r="B840" s="91">
        <v>520906</v>
      </c>
      <c r="C840" s="91">
        <v>297414.2</v>
      </c>
      <c r="D840" s="92">
        <v>57.095560427409197</v>
      </c>
      <c r="E840" s="91">
        <v>0</v>
      </c>
    </row>
    <row r="841" spans="1:5">
      <c r="A841" s="97" t="s">
        <v>511</v>
      </c>
      <c r="B841" s="91">
        <v>516207</v>
      </c>
      <c r="C841" s="91">
        <v>287402.32</v>
      </c>
      <c r="D841" s="92">
        <v>55.675788976127798</v>
      </c>
      <c r="E841" s="91">
        <v>0</v>
      </c>
    </row>
    <row r="842" spans="1:5">
      <c r="A842" s="97" t="s">
        <v>586</v>
      </c>
      <c r="B842" s="91">
        <v>4699</v>
      </c>
      <c r="C842" s="91">
        <v>10011.879999999999</v>
      </c>
      <c r="D842" s="92">
        <v>213.06405618216601</v>
      </c>
      <c r="E842" s="91">
        <v>0</v>
      </c>
    </row>
    <row r="843" spans="1:5">
      <c r="A843" s="96" t="s">
        <v>512</v>
      </c>
      <c r="B843" s="91">
        <v>130207</v>
      </c>
      <c r="C843" s="91">
        <v>87767.46</v>
      </c>
      <c r="D843" s="92">
        <v>67.406099518459101</v>
      </c>
      <c r="E843" s="91">
        <v>19000</v>
      </c>
    </row>
    <row r="844" spans="1:5">
      <c r="A844" s="97" t="s">
        <v>513</v>
      </c>
      <c r="B844" s="91">
        <v>130207</v>
      </c>
      <c r="C844" s="91">
        <v>87767.46</v>
      </c>
      <c r="D844" s="92">
        <v>67.406099518459101</v>
      </c>
      <c r="E844" s="91">
        <v>19000</v>
      </c>
    </row>
    <row r="845" spans="1:5">
      <c r="A845" s="98" t="s">
        <v>577</v>
      </c>
      <c r="B845" s="91">
        <v>130207</v>
      </c>
      <c r="C845" s="91">
        <v>87767.46</v>
      </c>
      <c r="D845" s="92">
        <v>67.406099518459101</v>
      </c>
      <c r="E845" s="91">
        <v>19000</v>
      </c>
    </row>
    <row r="846" spans="1:5" ht="26.4">
      <c r="A846" s="99" t="s">
        <v>578</v>
      </c>
      <c r="B846" s="91">
        <v>130207</v>
      </c>
      <c r="C846" s="91">
        <v>87767.46</v>
      </c>
      <c r="D846" s="92">
        <v>67.406099518459101</v>
      </c>
      <c r="E846" s="91">
        <v>19000</v>
      </c>
    </row>
    <row r="847" spans="1:5" ht="26.4">
      <c r="A847" s="104" t="s">
        <v>579</v>
      </c>
      <c r="B847" s="91">
        <v>52222</v>
      </c>
      <c r="C847" s="91">
        <v>40367.46</v>
      </c>
      <c r="D847" s="92">
        <v>77.299720424342198</v>
      </c>
      <c r="E847" s="91">
        <v>0</v>
      </c>
    </row>
    <row r="848" spans="1:5" ht="26.4">
      <c r="A848" s="104" t="s">
        <v>580</v>
      </c>
      <c r="B848" s="91">
        <v>77985</v>
      </c>
      <c r="C848" s="91">
        <v>47400</v>
      </c>
      <c r="D848" s="92">
        <v>60.780919407578402</v>
      </c>
      <c r="E848" s="91">
        <v>19000</v>
      </c>
    </row>
    <row r="849" spans="1:5">
      <c r="A849" s="96" t="s">
        <v>526</v>
      </c>
      <c r="B849" s="91">
        <v>138876932</v>
      </c>
      <c r="C849" s="91">
        <v>138876932</v>
      </c>
      <c r="D849" s="92">
        <v>100</v>
      </c>
      <c r="E849" s="91">
        <v>1821737</v>
      </c>
    </row>
    <row r="850" spans="1:5" ht="26.4">
      <c r="A850" s="97" t="s">
        <v>527</v>
      </c>
      <c r="B850" s="91">
        <v>138876932</v>
      </c>
      <c r="C850" s="91">
        <v>138876932</v>
      </c>
      <c r="D850" s="92">
        <v>100</v>
      </c>
      <c r="E850" s="91">
        <v>1821737</v>
      </c>
    </row>
    <row r="851" spans="1:5">
      <c r="A851" s="93" t="s">
        <v>529</v>
      </c>
      <c r="B851" s="94">
        <v>139528045</v>
      </c>
      <c r="C851" s="94">
        <v>110698783.03</v>
      </c>
      <c r="D851" s="95">
        <v>79.338016260458602</v>
      </c>
      <c r="E851" s="94">
        <v>4197800.8600000003</v>
      </c>
    </row>
    <row r="852" spans="1:5">
      <c r="A852" s="96" t="s">
        <v>530</v>
      </c>
      <c r="B852" s="91">
        <v>139183769</v>
      </c>
      <c r="C852" s="91">
        <v>110514940.61</v>
      </c>
      <c r="D852" s="92">
        <v>79.402175558272205</v>
      </c>
      <c r="E852" s="91">
        <v>4197800.8600000003</v>
      </c>
    </row>
    <row r="853" spans="1:5">
      <c r="A853" s="97" t="s">
        <v>531</v>
      </c>
      <c r="B853" s="91">
        <v>20196896</v>
      </c>
      <c r="C853" s="91">
        <v>6191950.1900000004</v>
      </c>
      <c r="D853" s="92">
        <v>30.657929763068498</v>
      </c>
      <c r="E853" s="91">
        <v>1609231.18</v>
      </c>
    </row>
    <row r="854" spans="1:5">
      <c r="A854" s="98" t="s">
        <v>532</v>
      </c>
      <c r="B854" s="91">
        <v>7839448</v>
      </c>
      <c r="C854" s="91">
        <v>2552965.5299999998</v>
      </c>
      <c r="D854" s="92">
        <v>32.565628727941103</v>
      </c>
      <c r="E854" s="91">
        <v>543972.11</v>
      </c>
    </row>
    <row r="855" spans="1:5">
      <c r="A855" s="98" t="s">
        <v>533</v>
      </c>
      <c r="B855" s="91">
        <v>12357448</v>
      </c>
      <c r="C855" s="91">
        <v>3638984.66</v>
      </c>
      <c r="D855" s="92">
        <v>29.447703603527199</v>
      </c>
      <c r="E855" s="91">
        <v>1065259.07</v>
      </c>
    </row>
    <row r="856" spans="1:5" ht="26.4">
      <c r="A856" s="97" t="s">
        <v>535</v>
      </c>
      <c r="B856" s="91">
        <v>116446011</v>
      </c>
      <c r="C856" s="91">
        <v>103153711.88</v>
      </c>
      <c r="D856" s="92">
        <v>88.585011194586997</v>
      </c>
      <c r="E856" s="91">
        <v>2530292.12</v>
      </c>
    </row>
    <row r="857" spans="1:5">
      <c r="A857" s="98" t="s">
        <v>536</v>
      </c>
      <c r="B857" s="91">
        <v>116446011</v>
      </c>
      <c r="C857" s="91">
        <v>103153711.88</v>
      </c>
      <c r="D857" s="92">
        <v>88.585011194586997</v>
      </c>
      <c r="E857" s="91">
        <v>2530292.12</v>
      </c>
    </row>
    <row r="858" spans="1:5" ht="26.4">
      <c r="A858" s="97" t="s">
        <v>541</v>
      </c>
      <c r="B858" s="91">
        <v>2540862</v>
      </c>
      <c r="C858" s="91">
        <v>1169278.54</v>
      </c>
      <c r="D858" s="92">
        <v>46.018970727257098</v>
      </c>
      <c r="E858" s="91">
        <v>58277.56</v>
      </c>
    </row>
    <row r="859" spans="1:5">
      <c r="A859" s="98" t="s">
        <v>542</v>
      </c>
      <c r="B859" s="91">
        <v>13000</v>
      </c>
      <c r="C859" s="91">
        <v>13000</v>
      </c>
      <c r="D859" s="92">
        <v>100</v>
      </c>
      <c r="E859" s="91">
        <v>0</v>
      </c>
    </row>
    <row r="860" spans="1:5" ht="26.4">
      <c r="A860" s="99" t="s">
        <v>573</v>
      </c>
      <c r="B860" s="91">
        <v>13000</v>
      </c>
      <c r="C860" s="91">
        <v>13000</v>
      </c>
      <c r="D860" s="92">
        <v>100</v>
      </c>
      <c r="E860" s="91">
        <v>0</v>
      </c>
    </row>
    <row r="861" spans="1:5" ht="26.4">
      <c r="A861" s="104" t="s">
        <v>574</v>
      </c>
      <c r="B861" s="91">
        <v>13000</v>
      </c>
      <c r="C861" s="91">
        <v>13000</v>
      </c>
      <c r="D861" s="92">
        <v>100</v>
      </c>
      <c r="E861" s="91">
        <v>0</v>
      </c>
    </row>
    <row r="862" spans="1:5" ht="52.8">
      <c r="A862" s="98" t="s">
        <v>544</v>
      </c>
      <c r="B862" s="91">
        <v>2523163</v>
      </c>
      <c r="C862" s="91">
        <v>1156278.54</v>
      </c>
      <c r="D862" s="92">
        <v>45.826549453998801</v>
      </c>
      <c r="E862" s="91">
        <v>58277.56</v>
      </c>
    </row>
    <row r="863" spans="1:5" ht="39.6">
      <c r="A863" s="99" t="s">
        <v>545</v>
      </c>
      <c r="B863" s="91">
        <v>261243</v>
      </c>
      <c r="C863" s="91">
        <v>39621.019999999997</v>
      </c>
      <c r="D863" s="92">
        <v>15.1663470408776</v>
      </c>
      <c r="E863" s="91">
        <v>5052.5600000000004</v>
      </c>
    </row>
    <row r="864" spans="1:5" ht="66">
      <c r="A864" s="99" t="s">
        <v>546</v>
      </c>
      <c r="B864" s="91">
        <v>2261920</v>
      </c>
      <c r="C864" s="91">
        <v>1116657.52</v>
      </c>
      <c r="D864" s="92">
        <v>49.367684091391403</v>
      </c>
      <c r="E864" s="91">
        <v>53225</v>
      </c>
    </row>
    <row r="865" spans="1:5">
      <c r="A865" s="98" t="s">
        <v>587</v>
      </c>
      <c r="B865" s="91">
        <v>4699</v>
      </c>
      <c r="C865" s="91">
        <v>0</v>
      </c>
      <c r="D865" s="92">
        <v>0</v>
      </c>
      <c r="E865" s="91">
        <v>0</v>
      </c>
    </row>
    <row r="866" spans="1:5">
      <c r="A866" s="96" t="s">
        <v>550</v>
      </c>
      <c r="B866" s="91">
        <v>344276</v>
      </c>
      <c r="C866" s="91">
        <v>183842.42</v>
      </c>
      <c r="D866" s="92">
        <v>53.399719992099399</v>
      </c>
      <c r="E866" s="91">
        <v>0</v>
      </c>
    </row>
    <row r="867" spans="1:5">
      <c r="A867" s="97" t="s">
        <v>551</v>
      </c>
      <c r="B867" s="91">
        <v>344276</v>
      </c>
      <c r="C867" s="91">
        <v>183842.42</v>
      </c>
      <c r="D867" s="92">
        <v>53.399719992099399</v>
      </c>
      <c r="E867" s="91">
        <v>0</v>
      </c>
    </row>
    <row r="868" spans="1:5">
      <c r="A868" s="90" t="s">
        <v>116</v>
      </c>
      <c r="B868" s="91">
        <v>0</v>
      </c>
      <c r="C868" s="91">
        <v>28564614.379999999</v>
      </c>
      <c r="D868" s="92">
        <v>0</v>
      </c>
      <c r="E868" s="91">
        <v>-2359641.11</v>
      </c>
    </row>
    <row r="869" spans="1:5">
      <c r="A869" s="90" t="s">
        <v>561</v>
      </c>
      <c r="B869" s="91">
        <v>0</v>
      </c>
      <c r="C869" s="91">
        <v>-28564614.379999999</v>
      </c>
      <c r="D869" s="92">
        <v>0</v>
      </c>
      <c r="E869" s="91">
        <v>2359641.11</v>
      </c>
    </row>
    <row r="870" spans="1:5">
      <c r="A870" s="96" t="s">
        <v>570</v>
      </c>
      <c r="B870" s="91">
        <v>0</v>
      </c>
      <c r="C870" s="91">
        <v>-28564614.379999999</v>
      </c>
      <c r="D870" s="92">
        <v>0</v>
      </c>
      <c r="E870" s="91">
        <v>2359641.11</v>
      </c>
    </row>
    <row r="871" spans="1:5">
      <c r="A871" s="90"/>
      <c r="B871" s="91"/>
      <c r="C871" s="91"/>
      <c r="D871" s="92"/>
      <c r="E871" s="91"/>
    </row>
    <row r="872" spans="1:5">
      <c r="A872" s="103" t="s">
        <v>592</v>
      </c>
      <c r="B872" s="91"/>
      <c r="C872" s="91"/>
      <c r="D872" s="92"/>
      <c r="E872" s="91"/>
    </row>
    <row r="873" spans="1:5">
      <c r="A873" s="93" t="s">
        <v>508</v>
      </c>
      <c r="B873" s="94">
        <v>1275669738</v>
      </c>
      <c r="C873" s="94">
        <v>1274357943.05</v>
      </c>
      <c r="D873" s="95">
        <v>99.897168137573203</v>
      </c>
      <c r="E873" s="94">
        <v>33409540.449999999</v>
      </c>
    </row>
    <row r="874" spans="1:5" ht="26.4">
      <c r="A874" s="96" t="s">
        <v>509</v>
      </c>
      <c r="B874" s="91">
        <v>371461</v>
      </c>
      <c r="C874" s="91">
        <v>148620.28</v>
      </c>
      <c r="D874" s="92">
        <v>40.009659156681302</v>
      </c>
      <c r="E874" s="91">
        <v>46668.46</v>
      </c>
    </row>
    <row r="875" spans="1:5">
      <c r="A875" s="96" t="s">
        <v>510</v>
      </c>
      <c r="B875" s="91">
        <v>1563767</v>
      </c>
      <c r="C875" s="91">
        <v>511619.59</v>
      </c>
      <c r="D875" s="92">
        <v>32.717124098411098</v>
      </c>
      <c r="E875" s="91">
        <v>168170.99</v>
      </c>
    </row>
    <row r="876" spans="1:5">
      <c r="A876" s="97" t="s">
        <v>511</v>
      </c>
      <c r="B876" s="91">
        <v>1563767</v>
      </c>
      <c r="C876" s="91">
        <v>511619.59</v>
      </c>
      <c r="D876" s="92">
        <v>32.717124098411098</v>
      </c>
      <c r="E876" s="91">
        <v>168170.99</v>
      </c>
    </row>
    <row r="877" spans="1:5">
      <c r="A877" s="96" t="s">
        <v>512</v>
      </c>
      <c r="B877" s="91">
        <v>207854</v>
      </c>
      <c r="C877" s="91">
        <v>171047.18</v>
      </c>
      <c r="D877" s="92">
        <v>82.291983796318604</v>
      </c>
      <c r="E877" s="91">
        <v>47426</v>
      </c>
    </row>
    <row r="878" spans="1:5">
      <c r="A878" s="97" t="s">
        <v>513</v>
      </c>
      <c r="B878" s="91">
        <v>207854</v>
      </c>
      <c r="C878" s="91">
        <v>171047.18</v>
      </c>
      <c r="D878" s="92">
        <v>82.291983796318604</v>
      </c>
      <c r="E878" s="91">
        <v>47426</v>
      </c>
    </row>
    <row r="879" spans="1:5">
      <c r="A879" s="98" t="s">
        <v>577</v>
      </c>
      <c r="B879" s="91">
        <v>207854</v>
      </c>
      <c r="C879" s="91">
        <v>171047.18</v>
      </c>
      <c r="D879" s="92">
        <v>82.291983796318604</v>
      </c>
      <c r="E879" s="91">
        <v>47426</v>
      </c>
    </row>
    <row r="880" spans="1:5" ht="26.4">
      <c r="A880" s="99" t="s">
        <v>578</v>
      </c>
      <c r="B880" s="91">
        <v>207854</v>
      </c>
      <c r="C880" s="91">
        <v>171047.18</v>
      </c>
      <c r="D880" s="92">
        <v>82.291983796318604</v>
      </c>
      <c r="E880" s="91">
        <v>47426</v>
      </c>
    </row>
    <row r="881" spans="1:5" ht="26.4">
      <c r="A881" s="104" t="s">
        <v>579</v>
      </c>
      <c r="B881" s="91">
        <v>133246</v>
      </c>
      <c r="C881" s="91">
        <v>99921.18</v>
      </c>
      <c r="D881" s="92">
        <v>74.990003452261206</v>
      </c>
      <c r="E881" s="91">
        <v>0</v>
      </c>
    </row>
    <row r="882" spans="1:5" ht="26.4">
      <c r="A882" s="104" t="s">
        <v>580</v>
      </c>
      <c r="B882" s="91">
        <v>74608</v>
      </c>
      <c r="C882" s="91">
        <v>71126</v>
      </c>
      <c r="D882" s="92">
        <v>95.332940167274302</v>
      </c>
      <c r="E882" s="91">
        <v>47426</v>
      </c>
    </row>
    <row r="883" spans="1:5">
      <c r="A883" s="96" t="s">
        <v>526</v>
      </c>
      <c r="B883" s="91">
        <v>1273526656</v>
      </c>
      <c r="C883" s="91">
        <v>1273526656</v>
      </c>
      <c r="D883" s="92">
        <v>100</v>
      </c>
      <c r="E883" s="91">
        <v>33147275</v>
      </c>
    </row>
    <row r="884" spans="1:5" ht="26.4">
      <c r="A884" s="97" t="s">
        <v>527</v>
      </c>
      <c r="B884" s="91">
        <v>1273526656</v>
      </c>
      <c r="C884" s="91">
        <v>1273526656</v>
      </c>
      <c r="D884" s="92">
        <v>100</v>
      </c>
      <c r="E884" s="91">
        <v>33147275</v>
      </c>
    </row>
    <row r="885" spans="1:5">
      <c r="A885" s="93" t="s">
        <v>529</v>
      </c>
      <c r="B885" s="94">
        <v>1245811578</v>
      </c>
      <c r="C885" s="94">
        <v>583124523.88</v>
      </c>
      <c r="D885" s="95">
        <v>46.806799212456802</v>
      </c>
      <c r="E885" s="94">
        <v>169856309.59</v>
      </c>
    </row>
    <row r="886" spans="1:5">
      <c r="A886" s="96" t="s">
        <v>530</v>
      </c>
      <c r="B886" s="91">
        <v>1076333827</v>
      </c>
      <c r="C886" s="91">
        <v>510847308.31999999</v>
      </c>
      <c r="D886" s="92">
        <v>47.461790710773599</v>
      </c>
      <c r="E886" s="91">
        <v>152348085.81</v>
      </c>
    </row>
    <row r="887" spans="1:5">
      <c r="A887" s="97" t="s">
        <v>531</v>
      </c>
      <c r="B887" s="91">
        <v>195182934</v>
      </c>
      <c r="C887" s="91">
        <v>65603313.829999998</v>
      </c>
      <c r="D887" s="92">
        <v>33.611193604662198</v>
      </c>
      <c r="E887" s="91">
        <v>15094644.550000001</v>
      </c>
    </row>
    <row r="888" spans="1:5">
      <c r="A888" s="98" t="s">
        <v>532</v>
      </c>
      <c r="B888" s="91">
        <v>141775961</v>
      </c>
      <c r="C888" s="91">
        <v>48219466.130000003</v>
      </c>
      <c r="D888" s="92">
        <v>34.011031059066497</v>
      </c>
      <c r="E888" s="91">
        <v>11595308.560000001</v>
      </c>
    </row>
    <row r="889" spans="1:5">
      <c r="A889" s="98" t="s">
        <v>533</v>
      </c>
      <c r="B889" s="91">
        <v>53406973</v>
      </c>
      <c r="C889" s="91">
        <v>17383847.699999999</v>
      </c>
      <c r="D889" s="92">
        <v>32.549771543876901</v>
      </c>
      <c r="E889" s="91">
        <v>3499335.99</v>
      </c>
    </row>
    <row r="890" spans="1:5">
      <c r="A890" s="97" t="s">
        <v>534</v>
      </c>
      <c r="B890" s="91">
        <v>199253683</v>
      </c>
      <c r="C890" s="91">
        <v>139885965.27000001</v>
      </c>
      <c r="D890" s="92">
        <v>70.204958404708606</v>
      </c>
      <c r="E890" s="91">
        <v>67019963.159999996</v>
      </c>
    </row>
    <row r="891" spans="1:5" ht="26.4">
      <c r="A891" s="97" t="s">
        <v>535</v>
      </c>
      <c r="B891" s="91">
        <v>263271152</v>
      </c>
      <c r="C891" s="91">
        <v>141873540.00999999</v>
      </c>
      <c r="D891" s="92">
        <v>53.888752691749502</v>
      </c>
      <c r="E891" s="91">
        <v>39856237.049999997</v>
      </c>
    </row>
    <row r="892" spans="1:5">
      <c r="A892" s="98" t="s">
        <v>536</v>
      </c>
      <c r="B892" s="91">
        <v>262964502</v>
      </c>
      <c r="C892" s="91">
        <v>141772235.75</v>
      </c>
      <c r="D892" s="92">
        <v>53.913069890323101</v>
      </c>
      <c r="E892" s="91">
        <v>39856237.049999997</v>
      </c>
    </row>
    <row r="893" spans="1:5">
      <c r="A893" s="98" t="s">
        <v>537</v>
      </c>
      <c r="B893" s="91">
        <v>306650</v>
      </c>
      <c r="C893" s="91">
        <v>101304.26</v>
      </c>
      <c r="D893" s="92">
        <v>33.035793249633102</v>
      </c>
      <c r="E893" s="91">
        <v>0</v>
      </c>
    </row>
    <row r="894" spans="1:5" ht="26.4">
      <c r="A894" s="97" t="s">
        <v>538</v>
      </c>
      <c r="B894" s="91">
        <v>385290184</v>
      </c>
      <c r="C894" s="91">
        <v>147435684.72999999</v>
      </c>
      <c r="D894" s="92">
        <v>38.266140912118303</v>
      </c>
      <c r="E894" s="91">
        <v>27918482.969999999</v>
      </c>
    </row>
    <row r="895" spans="1:5">
      <c r="A895" s="98" t="s">
        <v>539</v>
      </c>
      <c r="B895" s="91">
        <v>384335000</v>
      </c>
      <c r="C895" s="91">
        <v>147109349.34</v>
      </c>
      <c r="D895" s="92">
        <v>38.276334276087297</v>
      </c>
      <c r="E895" s="91">
        <v>27874791.170000002</v>
      </c>
    </row>
    <row r="896" spans="1:5">
      <c r="A896" s="98" t="s">
        <v>540</v>
      </c>
      <c r="B896" s="91">
        <v>955184</v>
      </c>
      <c r="C896" s="91">
        <v>326335.39</v>
      </c>
      <c r="D896" s="92">
        <v>34.164662515285002</v>
      </c>
      <c r="E896" s="91">
        <v>43691.8</v>
      </c>
    </row>
    <row r="897" spans="1:5" ht="26.4">
      <c r="A897" s="97" t="s">
        <v>541</v>
      </c>
      <c r="B897" s="91">
        <v>33335874</v>
      </c>
      <c r="C897" s="91">
        <v>16048804.48</v>
      </c>
      <c r="D897" s="92">
        <v>48.142744000052303</v>
      </c>
      <c r="E897" s="91">
        <v>2458758.08</v>
      </c>
    </row>
    <row r="898" spans="1:5">
      <c r="A898" s="98" t="s">
        <v>542</v>
      </c>
      <c r="B898" s="91">
        <v>20923</v>
      </c>
      <c r="C898" s="91">
        <v>3780.01</v>
      </c>
      <c r="D898" s="92">
        <v>18.066290684892198</v>
      </c>
      <c r="E898" s="91">
        <v>3619.92</v>
      </c>
    </row>
    <row r="899" spans="1:5" ht="26.4">
      <c r="A899" s="99" t="s">
        <v>543</v>
      </c>
      <c r="B899" s="91">
        <v>10090</v>
      </c>
      <c r="C899" s="91">
        <v>206.18</v>
      </c>
      <c r="D899" s="92">
        <v>2.0434093161546101</v>
      </c>
      <c r="E899" s="91">
        <v>46.09</v>
      </c>
    </row>
    <row r="900" spans="1:5" ht="26.4">
      <c r="A900" s="99" t="s">
        <v>573</v>
      </c>
      <c r="B900" s="91">
        <v>10833</v>
      </c>
      <c r="C900" s="91">
        <v>3573.83</v>
      </c>
      <c r="D900" s="92">
        <v>32.990215083541003</v>
      </c>
      <c r="E900" s="91">
        <v>3573.83</v>
      </c>
    </row>
    <row r="901" spans="1:5" ht="26.4">
      <c r="A901" s="104" t="s">
        <v>589</v>
      </c>
      <c r="B901" s="91">
        <v>10833</v>
      </c>
      <c r="C901" s="91">
        <v>3573.83</v>
      </c>
      <c r="D901" s="92">
        <v>32.990215083541003</v>
      </c>
      <c r="E901" s="91">
        <v>3573.83</v>
      </c>
    </row>
    <row r="902" spans="1:5" ht="52.8">
      <c r="A902" s="98" t="s">
        <v>544</v>
      </c>
      <c r="B902" s="91">
        <v>33314951</v>
      </c>
      <c r="C902" s="91">
        <v>16045024.470000001</v>
      </c>
      <c r="D902" s="92">
        <v>48.161633105808903</v>
      </c>
      <c r="E902" s="91">
        <v>2455138.16</v>
      </c>
    </row>
    <row r="903" spans="1:5" ht="39.6">
      <c r="A903" s="99" t="s">
        <v>545</v>
      </c>
      <c r="B903" s="91">
        <v>7497728</v>
      </c>
      <c r="C903" s="91">
        <v>1845803.14</v>
      </c>
      <c r="D903" s="92">
        <v>24.618166196479802</v>
      </c>
      <c r="E903" s="91">
        <v>75629.289999999994</v>
      </c>
    </row>
    <row r="904" spans="1:5" ht="66">
      <c r="A904" s="99" t="s">
        <v>546</v>
      </c>
      <c r="B904" s="91">
        <v>25817223</v>
      </c>
      <c r="C904" s="91">
        <v>14199221.33</v>
      </c>
      <c r="D904" s="92">
        <v>54.9990265413131</v>
      </c>
      <c r="E904" s="91">
        <v>2379508.87</v>
      </c>
    </row>
    <row r="905" spans="1:5">
      <c r="A905" s="96" t="s">
        <v>550</v>
      </c>
      <c r="B905" s="91">
        <v>169477751</v>
      </c>
      <c r="C905" s="91">
        <v>72277215.560000002</v>
      </c>
      <c r="D905" s="92">
        <v>42.647023065582196</v>
      </c>
      <c r="E905" s="91">
        <v>17508223.780000001</v>
      </c>
    </row>
    <row r="906" spans="1:5">
      <c r="A906" s="97" t="s">
        <v>551</v>
      </c>
      <c r="B906" s="91">
        <v>96664864</v>
      </c>
      <c r="C906" s="91">
        <v>26221998.440000001</v>
      </c>
      <c r="D906" s="92">
        <v>27.126711149151401</v>
      </c>
      <c r="E906" s="91">
        <v>6481915.3799999999</v>
      </c>
    </row>
    <row r="907" spans="1:5">
      <c r="A907" s="97" t="s">
        <v>552</v>
      </c>
      <c r="B907" s="91">
        <v>72812887</v>
      </c>
      <c r="C907" s="91">
        <v>46055217.119999997</v>
      </c>
      <c r="D907" s="92">
        <v>63.2514641535914</v>
      </c>
      <c r="E907" s="91">
        <v>11026308.4</v>
      </c>
    </row>
    <row r="908" spans="1:5" ht="52.8">
      <c r="A908" s="98" t="s">
        <v>555</v>
      </c>
      <c r="B908" s="91">
        <v>72812887</v>
      </c>
      <c r="C908" s="91">
        <v>46055217.119999997</v>
      </c>
      <c r="D908" s="92">
        <v>63.2514641535914</v>
      </c>
      <c r="E908" s="91">
        <v>11026308.4</v>
      </c>
    </row>
    <row r="909" spans="1:5" ht="39.6">
      <c r="A909" s="99" t="s">
        <v>556</v>
      </c>
      <c r="B909" s="91">
        <v>66156518</v>
      </c>
      <c r="C909" s="91">
        <v>45087722.090000004</v>
      </c>
      <c r="D909" s="92">
        <v>68.153106380235997</v>
      </c>
      <c r="E909" s="91">
        <v>10939602.92</v>
      </c>
    </row>
    <row r="910" spans="1:5" ht="66">
      <c r="A910" s="99" t="s">
        <v>557</v>
      </c>
      <c r="B910" s="91">
        <v>6656369</v>
      </c>
      <c r="C910" s="91">
        <v>967495.03</v>
      </c>
      <c r="D910" s="92">
        <v>14.5348767473678</v>
      </c>
      <c r="E910" s="91">
        <v>86705.48</v>
      </c>
    </row>
    <row r="911" spans="1:5">
      <c r="A911" s="90" t="s">
        <v>116</v>
      </c>
      <c r="B911" s="91">
        <v>29858160</v>
      </c>
      <c r="C911" s="91">
        <v>691233419.16999996</v>
      </c>
      <c r="D911" s="92">
        <v>2315.05698666629</v>
      </c>
      <c r="E911" s="91">
        <v>-136446769.13999999</v>
      </c>
    </row>
    <row r="912" spans="1:5">
      <c r="A912" s="90" t="s">
        <v>561</v>
      </c>
      <c r="B912" s="91">
        <v>-29858160</v>
      </c>
      <c r="C912" s="91">
        <v>-691233419.16999996</v>
      </c>
      <c r="D912" s="92">
        <v>2315.05698666629</v>
      </c>
      <c r="E912" s="91">
        <v>136446769.13999999</v>
      </c>
    </row>
    <row r="913" spans="1:5">
      <c r="A913" s="96" t="s">
        <v>563</v>
      </c>
      <c r="B913" s="91">
        <v>-334457337</v>
      </c>
      <c r="C913" s="91">
        <v>4194488.8499999996</v>
      </c>
      <c r="D913" s="92">
        <v>-1.2541177561310299</v>
      </c>
      <c r="E913" s="91">
        <v>-7041293.1600000001</v>
      </c>
    </row>
    <row r="914" spans="1:5">
      <c r="A914" s="97" t="s">
        <v>593</v>
      </c>
      <c r="B914" s="91">
        <v>0</v>
      </c>
      <c r="C914" s="91">
        <v>-52723027.979999997</v>
      </c>
      <c r="D914" s="92">
        <v>11.129220428951101</v>
      </c>
      <c r="E914" s="91">
        <v>-12897793.42</v>
      </c>
    </row>
    <row r="915" spans="1:5">
      <c r="A915" s="97" t="s">
        <v>594</v>
      </c>
      <c r="B915" s="91">
        <v>0</v>
      </c>
      <c r="C915" s="91">
        <v>56917516.829999998</v>
      </c>
      <c r="D915" s="92">
        <v>40.8661793939986</v>
      </c>
      <c r="E915" s="91">
        <v>5856500.2599999998</v>
      </c>
    </row>
    <row r="916" spans="1:5">
      <c r="A916" s="96" t="s">
        <v>570</v>
      </c>
      <c r="B916" s="91">
        <v>335905618</v>
      </c>
      <c r="C916" s="91">
        <v>-685583020.25</v>
      </c>
      <c r="D916" s="92">
        <v>-204.099896968678</v>
      </c>
      <c r="E916" s="91">
        <v>144513062.30000001</v>
      </c>
    </row>
    <row r="917" spans="1:5" ht="26.4">
      <c r="A917" s="97" t="s">
        <v>565</v>
      </c>
      <c r="B917" s="91">
        <v>345977</v>
      </c>
      <c r="C917" s="91">
        <v>-345976.63</v>
      </c>
      <c r="D917" s="92">
        <v>-99.999893056474804</v>
      </c>
      <c r="E917" s="91">
        <v>-301193</v>
      </c>
    </row>
    <row r="918" spans="1:5" ht="26.4">
      <c r="A918" s="97" t="s">
        <v>566</v>
      </c>
      <c r="B918" s="91">
        <v>1102304</v>
      </c>
      <c r="C918" s="91">
        <v>-1102302.02</v>
      </c>
      <c r="D918" s="92">
        <v>-99.999820376230105</v>
      </c>
      <c r="E918" s="91">
        <v>0</v>
      </c>
    </row>
    <row r="919" spans="1:5" ht="26.4">
      <c r="A919" s="97" t="s">
        <v>567</v>
      </c>
      <c r="B919" s="91">
        <v>334457337</v>
      </c>
      <c r="C919" s="91">
        <v>-4194488.8499999996</v>
      </c>
      <c r="D919" s="92">
        <v>-1.2541177561310299</v>
      </c>
      <c r="E919" s="91">
        <v>7041293.1600000001</v>
      </c>
    </row>
    <row r="920" spans="1:5">
      <c r="A920" s="96" t="s">
        <v>568</v>
      </c>
      <c r="B920" s="91">
        <v>-31306441</v>
      </c>
      <c r="C920" s="91">
        <v>-9844887.7699999996</v>
      </c>
      <c r="D920" s="92">
        <v>31.446844341073501</v>
      </c>
      <c r="E920" s="91">
        <v>-1025000</v>
      </c>
    </row>
    <row r="921" spans="1:5">
      <c r="A921" s="90"/>
      <c r="B921" s="91"/>
      <c r="C921" s="91"/>
      <c r="D921" s="92"/>
      <c r="E921" s="91"/>
    </row>
    <row r="922" spans="1:5">
      <c r="A922" s="93" t="s">
        <v>569</v>
      </c>
      <c r="B922" s="94"/>
      <c r="C922" s="94"/>
      <c r="D922" s="95"/>
      <c r="E922" s="94"/>
    </row>
    <row r="923" spans="1:5">
      <c r="A923" s="93" t="s">
        <v>508</v>
      </c>
      <c r="B923" s="94">
        <v>876846453</v>
      </c>
      <c r="C923" s="94">
        <v>876590287.46000004</v>
      </c>
      <c r="D923" s="95">
        <v>99.970785587473898</v>
      </c>
      <c r="E923" s="94">
        <v>32293943.460000001</v>
      </c>
    </row>
    <row r="924" spans="1:5" ht="26.4">
      <c r="A924" s="96" t="s">
        <v>509</v>
      </c>
      <c r="B924" s="91">
        <v>371461</v>
      </c>
      <c r="C924" s="91">
        <v>148620.28</v>
      </c>
      <c r="D924" s="92">
        <v>40.009659156681302</v>
      </c>
      <c r="E924" s="91">
        <v>46668.46</v>
      </c>
    </row>
    <row r="925" spans="1:5">
      <c r="A925" s="96" t="s">
        <v>512</v>
      </c>
      <c r="B925" s="91">
        <v>133246</v>
      </c>
      <c r="C925" s="91">
        <v>99921.18</v>
      </c>
      <c r="D925" s="92">
        <v>74.990003452261206</v>
      </c>
      <c r="E925" s="91">
        <v>0</v>
      </c>
    </row>
    <row r="926" spans="1:5">
      <c r="A926" s="97" t="s">
        <v>513</v>
      </c>
      <c r="B926" s="91">
        <v>133246</v>
      </c>
      <c r="C926" s="91">
        <v>99921.18</v>
      </c>
      <c r="D926" s="92">
        <v>74.990003452261206</v>
      </c>
      <c r="E926" s="91">
        <v>0</v>
      </c>
    </row>
    <row r="927" spans="1:5">
      <c r="A927" s="98" t="s">
        <v>577</v>
      </c>
      <c r="B927" s="91">
        <v>133246</v>
      </c>
      <c r="C927" s="91">
        <v>99921.18</v>
      </c>
      <c r="D927" s="92">
        <v>74.990003452261206</v>
      </c>
      <c r="E927" s="91">
        <v>0</v>
      </c>
    </row>
    <row r="928" spans="1:5" ht="26.4">
      <c r="A928" s="99" t="s">
        <v>578</v>
      </c>
      <c r="B928" s="91">
        <v>133246</v>
      </c>
      <c r="C928" s="91">
        <v>99921.18</v>
      </c>
      <c r="D928" s="92">
        <v>74.990003452261206</v>
      </c>
      <c r="E928" s="91">
        <v>0</v>
      </c>
    </row>
    <row r="929" spans="1:5" ht="26.4">
      <c r="A929" s="104" t="s">
        <v>579</v>
      </c>
      <c r="B929" s="91">
        <v>133246</v>
      </c>
      <c r="C929" s="91">
        <v>99921.18</v>
      </c>
      <c r="D929" s="92">
        <v>74.990003452261206</v>
      </c>
      <c r="E929" s="91">
        <v>0</v>
      </c>
    </row>
    <row r="930" spans="1:5">
      <c r="A930" s="96" t="s">
        <v>526</v>
      </c>
      <c r="B930" s="91">
        <v>876341746</v>
      </c>
      <c r="C930" s="91">
        <v>876341746</v>
      </c>
      <c r="D930" s="92">
        <v>100</v>
      </c>
      <c r="E930" s="91">
        <v>32247275</v>
      </c>
    </row>
    <row r="931" spans="1:5" ht="26.4">
      <c r="A931" s="97" t="s">
        <v>527</v>
      </c>
      <c r="B931" s="91">
        <v>876341746</v>
      </c>
      <c r="C931" s="91">
        <v>876341746</v>
      </c>
      <c r="D931" s="92">
        <v>100</v>
      </c>
      <c r="E931" s="91">
        <v>32247275</v>
      </c>
    </row>
    <row r="932" spans="1:5">
      <c r="A932" s="93" t="s">
        <v>529</v>
      </c>
      <c r="B932" s="94">
        <v>845885989</v>
      </c>
      <c r="C932" s="94">
        <v>372001729.25</v>
      </c>
      <c r="D932" s="95">
        <v>43.977762262001498</v>
      </c>
      <c r="E932" s="94">
        <v>114197131.77</v>
      </c>
    </row>
    <row r="933" spans="1:5">
      <c r="A933" s="96" t="s">
        <v>530</v>
      </c>
      <c r="B933" s="91">
        <v>759336793</v>
      </c>
      <c r="C933" s="91">
        <v>348935232.94999999</v>
      </c>
      <c r="D933" s="92">
        <v>45.952630791327898</v>
      </c>
      <c r="E933" s="91">
        <v>108341943.70999999</v>
      </c>
    </row>
    <row r="934" spans="1:5">
      <c r="A934" s="97" t="s">
        <v>531</v>
      </c>
      <c r="B934" s="91">
        <v>171091419</v>
      </c>
      <c r="C934" s="91">
        <v>57645111.649999999</v>
      </c>
      <c r="D934" s="92">
        <v>33.692579082531303</v>
      </c>
      <c r="E934" s="91">
        <v>13444043.289999999</v>
      </c>
    </row>
    <row r="935" spans="1:5">
      <c r="A935" s="98" t="s">
        <v>532</v>
      </c>
      <c r="B935" s="91">
        <v>121861708</v>
      </c>
      <c r="C935" s="91">
        <v>41257045.520000003</v>
      </c>
      <c r="D935" s="92">
        <v>33.855627167149201</v>
      </c>
      <c r="E935" s="91">
        <v>10157105.789999999</v>
      </c>
    </row>
    <row r="936" spans="1:5">
      <c r="A936" s="98" t="s">
        <v>533</v>
      </c>
      <c r="B936" s="91">
        <v>49229711</v>
      </c>
      <c r="C936" s="91">
        <v>16388066.130000001</v>
      </c>
      <c r="D936" s="92">
        <v>33.2889748834804</v>
      </c>
      <c r="E936" s="91">
        <v>3286937.5</v>
      </c>
    </row>
    <row r="937" spans="1:5">
      <c r="A937" s="97" t="s">
        <v>534</v>
      </c>
      <c r="B937" s="91">
        <v>199253683</v>
      </c>
      <c r="C937" s="91">
        <v>139885965.27000001</v>
      </c>
      <c r="D937" s="92">
        <v>70.204958404708606</v>
      </c>
      <c r="E937" s="91">
        <v>67019963.159999996</v>
      </c>
    </row>
    <row r="938" spans="1:5" ht="26.4">
      <c r="A938" s="97" t="s">
        <v>535</v>
      </c>
      <c r="B938" s="91">
        <v>4393372</v>
      </c>
      <c r="C938" s="91">
        <v>4123130.82</v>
      </c>
      <c r="D938" s="92">
        <v>93.848889190353106</v>
      </c>
      <c r="E938" s="91">
        <v>0</v>
      </c>
    </row>
    <row r="939" spans="1:5">
      <c r="A939" s="98" t="s">
        <v>536</v>
      </c>
      <c r="B939" s="91">
        <v>4086722</v>
      </c>
      <c r="C939" s="91">
        <v>4021826.56</v>
      </c>
      <c r="D939" s="92">
        <v>98.412041729288205</v>
      </c>
      <c r="E939" s="91">
        <v>0</v>
      </c>
    </row>
    <row r="940" spans="1:5">
      <c r="A940" s="98" t="s">
        <v>537</v>
      </c>
      <c r="B940" s="91">
        <v>306650</v>
      </c>
      <c r="C940" s="91">
        <v>101304.26</v>
      </c>
      <c r="D940" s="92">
        <v>33.035793249633102</v>
      </c>
      <c r="E940" s="91">
        <v>0</v>
      </c>
    </row>
    <row r="941" spans="1:5" ht="26.4">
      <c r="A941" s="97" t="s">
        <v>538</v>
      </c>
      <c r="B941" s="91">
        <v>384588414</v>
      </c>
      <c r="C941" s="91">
        <v>147280819.03</v>
      </c>
      <c r="D941" s="92">
        <v>38.295698380034899</v>
      </c>
      <c r="E941" s="91">
        <v>27877891.170000002</v>
      </c>
    </row>
    <row r="942" spans="1:5">
      <c r="A942" s="98" t="s">
        <v>539</v>
      </c>
      <c r="B942" s="91">
        <v>384335000</v>
      </c>
      <c r="C942" s="91">
        <v>147109349.34</v>
      </c>
      <c r="D942" s="92">
        <v>38.276334276087297</v>
      </c>
      <c r="E942" s="91">
        <v>27874791.170000002</v>
      </c>
    </row>
    <row r="943" spans="1:5">
      <c r="A943" s="98" t="s">
        <v>540</v>
      </c>
      <c r="B943" s="91">
        <v>253414</v>
      </c>
      <c r="C943" s="91">
        <v>171469.69</v>
      </c>
      <c r="D943" s="92">
        <v>67.663858350367406</v>
      </c>
      <c r="E943" s="91">
        <v>3100</v>
      </c>
    </row>
    <row r="944" spans="1:5" ht="26.4">
      <c r="A944" s="97" t="s">
        <v>541</v>
      </c>
      <c r="B944" s="91">
        <v>9905</v>
      </c>
      <c r="C944" s="91">
        <v>206.18</v>
      </c>
      <c r="D944" s="92">
        <v>2.0815749621403299</v>
      </c>
      <c r="E944" s="91">
        <v>46.09</v>
      </c>
    </row>
    <row r="945" spans="1:5">
      <c r="A945" s="98" t="s">
        <v>542</v>
      </c>
      <c r="B945" s="91">
        <v>9905</v>
      </c>
      <c r="C945" s="91">
        <v>206.18</v>
      </c>
      <c r="D945" s="92">
        <v>2.0815749621403299</v>
      </c>
      <c r="E945" s="91">
        <v>46.09</v>
      </c>
    </row>
    <row r="946" spans="1:5" ht="26.4">
      <c r="A946" s="99" t="s">
        <v>543</v>
      </c>
      <c r="B946" s="91">
        <v>9905</v>
      </c>
      <c r="C946" s="91">
        <v>206.18</v>
      </c>
      <c r="D946" s="92">
        <v>2.0815749621403299</v>
      </c>
      <c r="E946" s="91">
        <v>46.09</v>
      </c>
    </row>
    <row r="947" spans="1:5">
      <c r="A947" s="96" t="s">
        <v>550</v>
      </c>
      <c r="B947" s="91">
        <v>86549196</v>
      </c>
      <c r="C947" s="91">
        <v>23066496.300000001</v>
      </c>
      <c r="D947" s="92">
        <v>26.651312046850201</v>
      </c>
      <c r="E947" s="91">
        <v>5855188.0599999996</v>
      </c>
    </row>
    <row r="948" spans="1:5">
      <c r="A948" s="97" t="s">
        <v>551</v>
      </c>
      <c r="B948" s="91">
        <v>86549196</v>
      </c>
      <c r="C948" s="91">
        <v>23066496.300000001</v>
      </c>
      <c r="D948" s="92">
        <v>26.651312046850201</v>
      </c>
      <c r="E948" s="91">
        <v>5855188.0599999996</v>
      </c>
    </row>
    <row r="949" spans="1:5">
      <c r="A949" s="90" t="s">
        <v>116</v>
      </c>
      <c r="B949" s="91">
        <v>30960464</v>
      </c>
      <c r="C949" s="91">
        <v>504588558.20999998</v>
      </c>
      <c r="D949" s="92">
        <v>1629.7835788572199</v>
      </c>
      <c r="E949" s="91">
        <v>-81903188.310000002</v>
      </c>
    </row>
    <row r="950" spans="1:5">
      <c r="A950" s="90" t="s">
        <v>561</v>
      </c>
      <c r="B950" s="91">
        <v>-30960464</v>
      </c>
      <c r="C950" s="91">
        <v>-504588558.20999998</v>
      </c>
      <c r="D950" s="92">
        <v>1629.7835788572199</v>
      </c>
      <c r="E950" s="91">
        <v>81903188.310000002</v>
      </c>
    </row>
    <row r="951" spans="1:5">
      <c r="A951" s="96" t="s">
        <v>563</v>
      </c>
      <c r="B951" s="91">
        <v>-334457337</v>
      </c>
      <c r="C951" s="91">
        <v>4194488.8499999996</v>
      </c>
      <c r="D951" s="92">
        <v>-1.2541177561310299</v>
      </c>
      <c r="E951" s="91">
        <v>-7041293.1600000001</v>
      </c>
    </row>
    <row r="952" spans="1:5">
      <c r="A952" s="97" t="s">
        <v>593</v>
      </c>
      <c r="B952" s="91">
        <v>0</v>
      </c>
      <c r="C952" s="91">
        <v>-52723027.979999997</v>
      </c>
      <c r="D952" s="92">
        <v>11.129220428951101</v>
      </c>
      <c r="E952" s="91">
        <v>-12897793.42</v>
      </c>
    </row>
    <row r="953" spans="1:5">
      <c r="A953" s="97" t="s">
        <v>594</v>
      </c>
      <c r="B953" s="91">
        <v>0</v>
      </c>
      <c r="C953" s="91">
        <v>56917516.829999998</v>
      </c>
      <c r="D953" s="92">
        <v>40.8661793939986</v>
      </c>
      <c r="E953" s="91">
        <v>5856500.2599999998</v>
      </c>
    </row>
    <row r="954" spans="1:5">
      <c r="A954" s="96" t="s">
        <v>570</v>
      </c>
      <c r="B954" s="91">
        <v>334803314</v>
      </c>
      <c r="C954" s="91">
        <v>-498938159.29000002</v>
      </c>
      <c r="D954" s="92">
        <v>-149.024259446249</v>
      </c>
      <c r="E954" s="91">
        <v>89969481.469999999</v>
      </c>
    </row>
    <row r="955" spans="1:5" ht="26.4">
      <c r="A955" s="97" t="s">
        <v>565</v>
      </c>
      <c r="B955" s="91">
        <v>345977</v>
      </c>
      <c r="C955" s="91">
        <v>-345976.63</v>
      </c>
      <c r="D955" s="92">
        <v>-99.999893056474804</v>
      </c>
      <c r="E955" s="91">
        <v>-301193</v>
      </c>
    </row>
    <row r="956" spans="1:5" ht="26.4">
      <c r="A956" s="97" t="s">
        <v>567</v>
      </c>
      <c r="B956" s="91">
        <v>334457337</v>
      </c>
      <c r="C956" s="91">
        <v>-4194488.8499999996</v>
      </c>
      <c r="D956" s="92">
        <v>-1.2541177561310299</v>
      </c>
      <c r="E956" s="91">
        <v>7041293.1600000001</v>
      </c>
    </row>
    <row r="957" spans="1:5">
      <c r="A957" s="96" t="s">
        <v>568</v>
      </c>
      <c r="B957" s="91">
        <v>-31306441</v>
      </c>
      <c r="C957" s="91">
        <v>-9844887.7699999996</v>
      </c>
      <c r="D957" s="92">
        <v>31.446844341073501</v>
      </c>
      <c r="E957" s="91">
        <v>-1025000</v>
      </c>
    </row>
    <row r="958" spans="1:5">
      <c r="A958" s="90"/>
      <c r="B958" s="91"/>
      <c r="C958" s="91"/>
      <c r="D958" s="92"/>
      <c r="E958" s="91"/>
    </row>
    <row r="959" spans="1:5" ht="26.4">
      <c r="A959" s="93" t="s">
        <v>571</v>
      </c>
      <c r="B959" s="94"/>
      <c r="C959" s="94"/>
      <c r="D959" s="95"/>
      <c r="E959" s="94"/>
    </row>
    <row r="960" spans="1:5">
      <c r="A960" s="93" t="s">
        <v>508</v>
      </c>
      <c r="B960" s="94">
        <v>398823285</v>
      </c>
      <c r="C960" s="94">
        <v>397767655.58999997</v>
      </c>
      <c r="D960" s="95">
        <v>99.735313997526504</v>
      </c>
      <c r="E960" s="94">
        <v>1115596.99</v>
      </c>
    </row>
    <row r="961" spans="1:5">
      <c r="A961" s="96" t="s">
        <v>510</v>
      </c>
      <c r="B961" s="91">
        <v>1563767</v>
      </c>
      <c r="C961" s="91">
        <v>511619.59</v>
      </c>
      <c r="D961" s="92">
        <v>32.717124098411098</v>
      </c>
      <c r="E961" s="91">
        <v>168170.99</v>
      </c>
    </row>
    <row r="962" spans="1:5">
      <c r="A962" s="97" t="s">
        <v>511</v>
      </c>
      <c r="B962" s="91">
        <v>1563767</v>
      </c>
      <c r="C962" s="91">
        <v>511619.59</v>
      </c>
      <c r="D962" s="92">
        <v>32.717124098411098</v>
      </c>
      <c r="E962" s="91">
        <v>168170.99</v>
      </c>
    </row>
    <row r="963" spans="1:5">
      <c r="A963" s="96" t="s">
        <v>512</v>
      </c>
      <c r="B963" s="91">
        <v>74608</v>
      </c>
      <c r="C963" s="91">
        <v>71126</v>
      </c>
      <c r="D963" s="92">
        <v>95.332940167274302</v>
      </c>
      <c r="E963" s="91">
        <v>47426</v>
      </c>
    </row>
    <row r="964" spans="1:5">
      <c r="A964" s="97" t="s">
        <v>513</v>
      </c>
      <c r="B964" s="91">
        <v>74608</v>
      </c>
      <c r="C964" s="91">
        <v>71126</v>
      </c>
      <c r="D964" s="92">
        <v>95.332940167274302</v>
      </c>
      <c r="E964" s="91">
        <v>47426</v>
      </c>
    </row>
    <row r="965" spans="1:5">
      <c r="A965" s="98" t="s">
        <v>577</v>
      </c>
      <c r="B965" s="91">
        <v>74608</v>
      </c>
      <c r="C965" s="91">
        <v>71126</v>
      </c>
      <c r="D965" s="92">
        <v>95.332940167274302</v>
      </c>
      <c r="E965" s="91">
        <v>47426</v>
      </c>
    </row>
    <row r="966" spans="1:5" ht="26.4">
      <c r="A966" s="99" t="s">
        <v>578</v>
      </c>
      <c r="B966" s="91">
        <v>74608</v>
      </c>
      <c r="C966" s="91">
        <v>71126</v>
      </c>
      <c r="D966" s="92">
        <v>95.332940167274302</v>
      </c>
      <c r="E966" s="91">
        <v>47426</v>
      </c>
    </row>
    <row r="967" spans="1:5" ht="26.4">
      <c r="A967" s="104" t="s">
        <v>580</v>
      </c>
      <c r="B967" s="91">
        <v>74608</v>
      </c>
      <c r="C967" s="91">
        <v>71126</v>
      </c>
      <c r="D967" s="92">
        <v>95.332940167274302</v>
      </c>
      <c r="E967" s="91">
        <v>47426</v>
      </c>
    </row>
    <row r="968" spans="1:5">
      <c r="A968" s="96" t="s">
        <v>526</v>
      </c>
      <c r="B968" s="91">
        <v>397184910</v>
      </c>
      <c r="C968" s="91">
        <v>397184910</v>
      </c>
      <c r="D968" s="92">
        <v>100</v>
      </c>
      <c r="E968" s="91">
        <v>900000</v>
      </c>
    </row>
    <row r="969" spans="1:5" ht="26.4">
      <c r="A969" s="97" t="s">
        <v>527</v>
      </c>
      <c r="B969" s="91">
        <v>397184910</v>
      </c>
      <c r="C969" s="91">
        <v>397184910</v>
      </c>
      <c r="D969" s="92">
        <v>100</v>
      </c>
      <c r="E969" s="91">
        <v>900000</v>
      </c>
    </row>
    <row r="970" spans="1:5">
      <c r="A970" s="93" t="s">
        <v>529</v>
      </c>
      <c r="B970" s="94">
        <v>399925589</v>
      </c>
      <c r="C970" s="94">
        <v>211122794.63</v>
      </c>
      <c r="D970" s="95">
        <v>52.790519145800403</v>
      </c>
      <c r="E970" s="94">
        <v>55659177.82</v>
      </c>
    </row>
    <row r="971" spans="1:5">
      <c r="A971" s="96" t="s">
        <v>530</v>
      </c>
      <c r="B971" s="91">
        <v>316997034</v>
      </c>
      <c r="C971" s="91">
        <v>161912075.37</v>
      </c>
      <c r="D971" s="92">
        <v>51.076842368815299</v>
      </c>
      <c r="E971" s="91">
        <v>44006142.100000001</v>
      </c>
    </row>
    <row r="972" spans="1:5">
      <c r="A972" s="97" t="s">
        <v>531</v>
      </c>
      <c r="B972" s="91">
        <v>24091515</v>
      </c>
      <c r="C972" s="91">
        <v>7958202.1799999997</v>
      </c>
      <c r="D972" s="92">
        <v>33.033215968360601</v>
      </c>
      <c r="E972" s="91">
        <v>1650601.26</v>
      </c>
    </row>
    <row r="973" spans="1:5">
      <c r="A973" s="98" t="s">
        <v>532</v>
      </c>
      <c r="B973" s="91">
        <v>19914253</v>
      </c>
      <c r="C973" s="91">
        <v>6962420.6100000003</v>
      </c>
      <c r="D973" s="92">
        <v>34.961997369421802</v>
      </c>
      <c r="E973" s="91">
        <v>1438202.77</v>
      </c>
    </row>
    <row r="974" spans="1:5">
      <c r="A974" s="98" t="s">
        <v>533</v>
      </c>
      <c r="B974" s="91">
        <v>4177262</v>
      </c>
      <c r="C974" s="91">
        <v>995781.57</v>
      </c>
      <c r="D974" s="92">
        <v>23.838140150174901</v>
      </c>
      <c r="E974" s="91">
        <v>212398.49</v>
      </c>
    </row>
    <row r="975" spans="1:5" ht="26.4">
      <c r="A975" s="97" t="s">
        <v>535</v>
      </c>
      <c r="B975" s="91">
        <v>258877780</v>
      </c>
      <c r="C975" s="91">
        <v>137750409.19</v>
      </c>
      <c r="D975" s="92">
        <v>53.210595822476499</v>
      </c>
      <c r="E975" s="91">
        <v>39856237.049999997</v>
      </c>
    </row>
    <row r="976" spans="1:5">
      <c r="A976" s="98" t="s">
        <v>536</v>
      </c>
      <c r="B976" s="91">
        <v>258877780</v>
      </c>
      <c r="C976" s="91">
        <v>137750409.19</v>
      </c>
      <c r="D976" s="92">
        <v>53.210595822476499</v>
      </c>
      <c r="E976" s="91">
        <v>39856237.049999997</v>
      </c>
    </row>
    <row r="977" spans="1:5" ht="26.4">
      <c r="A977" s="97" t="s">
        <v>538</v>
      </c>
      <c r="B977" s="91">
        <v>701770</v>
      </c>
      <c r="C977" s="91">
        <v>154865.70000000001</v>
      </c>
      <c r="D977" s="92">
        <v>22.0678712398649</v>
      </c>
      <c r="E977" s="91">
        <v>40591.800000000003</v>
      </c>
    </row>
    <row r="978" spans="1:5">
      <c r="A978" s="98" t="s">
        <v>540</v>
      </c>
      <c r="B978" s="91">
        <v>701770</v>
      </c>
      <c r="C978" s="91">
        <v>154865.70000000001</v>
      </c>
      <c r="D978" s="92">
        <v>22.0678712398649</v>
      </c>
      <c r="E978" s="91">
        <v>40591.800000000003</v>
      </c>
    </row>
    <row r="979" spans="1:5" ht="26.4">
      <c r="A979" s="97" t="s">
        <v>541</v>
      </c>
      <c r="B979" s="91">
        <v>33325969</v>
      </c>
      <c r="C979" s="91">
        <v>16048598.300000001</v>
      </c>
      <c r="D979" s="92">
        <v>48.156434100985898</v>
      </c>
      <c r="E979" s="91">
        <v>2458711.9900000002</v>
      </c>
    </row>
    <row r="980" spans="1:5">
      <c r="A980" s="98" t="s">
        <v>542</v>
      </c>
      <c r="B980" s="91">
        <v>11018</v>
      </c>
      <c r="C980" s="91">
        <v>3573.83</v>
      </c>
      <c r="D980" s="92">
        <v>32.436286077327999</v>
      </c>
      <c r="E980" s="91">
        <v>3573.83</v>
      </c>
    </row>
    <row r="981" spans="1:5" ht="26.4">
      <c r="A981" s="99" t="s">
        <v>543</v>
      </c>
      <c r="B981" s="91">
        <v>185</v>
      </c>
      <c r="C981" s="91">
        <v>0</v>
      </c>
      <c r="D981" s="92">
        <v>0</v>
      </c>
      <c r="E981" s="91">
        <v>0</v>
      </c>
    </row>
    <row r="982" spans="1:5" ht="26.4">
      <c r="A982" s="99" t="s">
        <v>573</v>
      </c>
      <c r="B982" s="91">
        <v>10833</v>
      </c>
      <c r="C982" s="91">
        <v>3573.83</v>
      </c>
      <c r="D982" s="92">
        <v>32.990215083541003</v>
      </c>
      <c r="E982" s="91">
        <v>3573.83</v>
      </c>
    </row>
    <row r="983" spans="1:5" ht="26.4">
      <c r="A983" s="104" t="s">
        <v>589</v>
      </c>
      <c r="B983" s="91">
        <v>10833</v>
      </c>
      <c r="C983" s="91">
        <v>3573.83</v>
      </c>
      <c r="D983" s="92">
        <v>32.990215083541003</v>
      </c>
      <c r="E983" s="91">
        <v>3573.83</v>
      </c>
    </row>
    <row r="984" spans="1:5" ht="52.8">
      <c r="A984" s="98" t="s">
        <v>544</v>
      </c>
      <c r="B984" s="91">
        <v>33314951</v>
      </c>
      <c r="C984" s="91">
        <v>16045024.470000001</v>
      </c>
      <c r="D984" s="92">
        <v>48.161633105808903</v>
      </c>
      <c r="E984" s="91">
        <v>2455138.16</v>
      </c>
    </row>
    <row r="985" spans="1:5" ht="39.6">
      <c r="A985" s="99" t="s">
        <v>545</v>
      </c>
      <c r="B985" s="91">
        <v>7497728</v>
      </c>
      <c r="C985" s="91">
        <v>1845803.14</v>
      </c>
      <c r="D985" s="92">
        <v>24.618166196479802</v>
      </c>
      <c r="E985" s="91">
        <v>75629.289999999994</v>
      </c>
    </row>
    <row r="986" spans="1:5" ht="66">
      <c r="A986" s="99" t="s">
        <v>546</v>
      </c>
      <c r="B986" s="91">
        <v>25817223</v>
      </c>
      <c r="C986" s="91">
        <v>14199221.33</v>
      </c>
      <c r="D986" s="92">
        <v>54.9990265413131</v>
      </c>
      <c r="E986" s="91">
        <v>2379508.87</v>
      </c>
    </row>
    <row r="987" spans="1:5">
      <c r="A987" s="96" t="s">
        <v>550</v>
      </c>
      <c r="B987" s="91">
        <v>82928555</v>
      </c>
      <c r="C987" s="91">
        <v>49210719.259999998</v>
      </c>
      <c r="D987" s="92">
        <v>59.3411030253693</v>
      </c>
      <c r="E987" s="91">
        <v>11653035.720000001</v>
      </c>
    </row>
    <row r="988" spans="1:5">
      <c r="A988" s="97" t="s">
        <v>551</v>
      </c>
      <c r="B988" s="91">
        <v>10115668</v>
      </c>
      <c r="C988" s="91">
        <v>3155502.14</v>
      </c>
      <c r="D988" s="92">
        <v>31.194204277957699</v>
      </c>
      <c r="E988" s="91">
        <v>626727.31999999995</v>
      </c>
    </row>
    <row r="989" spans="1:5">
      <c r="A989" s="97" t="s">
        <v>552</v>
      </c>
      <c r="B989" s="91">
        <v>72812887</v>
      </c>
      <c r="C989" s="91">
        <v>46055217.119999997</v>
      </c>
      <c r="D989" s="92">
        <v>63.2514641535914</v>
      </c>
      <c r="E989" s="91">
        <v>11026308.4</v>
      </c>
    </row>
    <row r="990" spans="1:5" ht="52.8">
      <c r="A990" s="98" t="s">
        <v>555</v>
      </c>
      <c r="B990" s="91">
        <v>72812887</v>
      </c>
      <c r="C990" s="91">
        <v>46055217.119999997</v>
      </c>
      <c r="D990" s="92">
        <v>63.2514641535914</v>
      </c>
      <c r="E990" s="91">
        <v>11026308.4</v>
      </c>
    </row>
    <row r="991" spans="1:5" ht="39.6">
      <c r="A991" s="99" t="s">
        <v>556</v>
      </c>
      <c r="B991" s="91">
        <v>66156518</v>
      </c>
      <c r="C991" s="91">
        <v>45087722.090000004</v>
      </c>
      <c r="D991" s="92">
        <v>68.153106380235997</v>
      </c>
      <c r="E991" s="91">
        <v>10939602.92</v>
      </c>
    </row>
    <row r="992" spans="1:5" ht="66">
      <c r="A992" s="99" t="s">
        <v>557</v>
      </c>
      <c r="B992" s="91">
        <v>6656369</v>
      </c>
      <c r="C992" s="91">
        <v>967495.03</v>
      </c>
      <c r="D992" s="92">
        <v>14.5348767473678</v>
      </c>
      <c r="E992" s="91">
        <v>86705.48</v>
      </c>
    </row>
    <row r="993" spans="1:5">
      <c r="A993" s="90" t="s">
        <v>116</v>
      </c>
      <c r="B993" s="91">
        <v>-1102304</v>
      </c>
      <c r="C993" s="91">
        <v>186644860.96000001</v>
      </c>
      <c r="D993" s="92">
        <v>-16932.2492669899</v>
      </c>
      <c r="E993" s="91">
        <v>-54543580.829999998</v>
      </c>
    </row>
    <row r="994" spans="1:5">
      <c r="A994" s="90" t="s">
        <v>561</v>
      </c>
      <c r="B994" s="91">
        <v>1102304</v>
      </c>
      <c r="C994" s="91">
        <v>-186644860.96000001</v>
      </c>
      <c r="D994" s="92">
        <v>-16932.2492669899</v>
      </c>
      <c r="E994" s="91">
        <v>54543580.829999998</v>
      </c>
    </row>
    <row r="995" spans="1:5">
      <c r="A995" s="96" t="s">
        <v>570</v>
      </c>
      <c r="B995" s="91">
        <v>1102304</v>
      </c>
      <c r="C995" s="91">
        <v>-186644860.96000001</v>
      </c>
      <c r="D995" s="92">
        <v>-16932.2492669899</v>
      </c>
      <c r="E995" s="91">
        <v>54543580.829999998</v>
      </c>
    </row>
    <row r="996" spans="1:5" ht="26.4">
      <c r="A996" s="97" t="s">
        <v>566</v>
      </c>
      <c r="B996" s="91">
        <v>1102304</v>
      </c>
      <c r="C996" s="91">
        <v>-1102302.02</v>
      </c>
      <c r="D996" s="92">
        <v>-99.999820376230105</v>
      </c>
      <c r="E996" s="91">
        <v>0</v>
      </c>
    </row>
    <row r="997" spans="1:5">
      <c r="A997" s="90"/>
      <c r="B997" s="91"/>
      <c r="C997" s="91"/>
      <c r="D997" s="92"/>
      <c r="E997" s="91"/>
    </row>
    <row r="998" spans="1:5">
      <c r="A998" s="103" t="s">
        <v>595</v>
      </c>
      <c r="B998" s="91"/>
      <c r="C998" s="91"/>
      <c r="D998" s="92"/>
      <c r="E998" s="91"/>
    </row>
    <row r="999" spans="1:5">
      <c r="A999" s="93" t="s">
        <v>508</v>
      </c>
      <c r="B999" s="94">
        <v>623088338</v>
      </c>
      <c r="C999" s="94">
        <v>587448011.26999998</v>
      </c>
      <c r="D999" s="95">
        <v>94.280052352705098</v>
      </c>
      <c r="E999" s="94">
        <v>28870360</v>
      </c>
    </row>
    <row r="1000" spans="1:5" ht="26.4">
      <c r="A1000" s="96" t="s">
        <v>509</v>
      </c>
      <c r="B1000" s="91">
        <v>4276649</v>
      </c>
      <c r="C1000" s="91">
        <v>1891603.21</v>
      </c>
      <c r="D1000" s="92">
        <v>44.230967049201404</v>
      </c>
      <c r="E1000" s="91">
        <v>359996</v>
      </c>
    </row>
    <row r="1001" spans="1:5">
      <c r="A1001" s="96" t="s">
        <v>510</v>
      </c>
      <c r="B1001" s="91">
        <v>37614331</v>
      </c>
      <c r="C1001" s="91">
        <v>4594064.16</v>
      </c>
      <c r="D1001" s="92">
        <v>12.213600608767999</v>
      </c>
      <c r="E1001" s="91">
        <v>771593.1</v>
      </c>
    </row>
    <row r="1002" spans="1:5">
      <c r="A1002" s="97" t="s">
        <v>511</v>
      </c>
      <c r="B1002" s="91">
        <v>23576107</v>
      </c>
      <c r="C1002" s="91">
        <v>4476503.8899999997</v>
      </c>
      <c r="D1002" s="92">
        <v>18.987460016193499</v>
      </c>
      <c r="E1002" s="91">
        <v>654032.82999999996</v>
      </c>
    </row>
    <row r="1003" spans="1:5">
      <c r="A1003" s="97" t="s">
        <v>586</v>
      </c>
      <c r="B1003" s="91">
        <v>14038224</v>
      </c>
      <c r="C1003" s="91">
        <v>117560.27</v>
      </c>
      <c r="D1003" s="92">
        <v>0.83742979168874998</v>
      </c>
      <c r="E1003" s="91">
        <v>117560.27</v>
      </c>
    </row>
    <row r="1004" spans="1:5">
      <c r="A1004" s="96" t="s">
        <v>512</v>
      </c>
      <c r="B1004" s="91">
        <v>287433</v>
      </c>
      <c r="C1004" s="91">
        <v>52418.9</v>
      </c>
      <c r="D1004" s="92">
        <v>18.2369108627054</v>
      </c>
      <c r="E1004" s="91">
        <v>14999.9</v>
      </c>
    </row>
    <row r="1005" spans="1:5">
      <c r="A1005" s="97" t="s">
        <v>513</v>
      </c>
      <c r="B1005" s="91">
        <v>283071</v>
      </c>
      <c r="C1005" s="91">
        <v>52418.9</v>
      </c>
      <c r="D1005" s="92">
        <v>18.517933663285898</v>
      </c>
      <c r="E1005" s="91">
        <v>14999.9</v>
      </c>
    </row>
    <row r="1006" spans="1:5">
      <c r="A1006" s="98" t="s">
        <v>577</v>
      </c>
      <c r="B1006" s="91">
        <v>283071</v>
      </c>
      <c r="C1006" s="91">
        <v>52418.9</v>
      </c>
      <c r="D1006" s="92">
        <v>18.517933663285898</v>
      </c>
      <c r="E1006" s="91">
        <v>14999.9</v>
      </c>
    </row>
    <row r="1007" spans="1:5" ht="26.4">
      <c r="A1007" s="99" t="s">
        <v>578</v>
      </c>
      <c r="B1007" s="91">
        <v>283071</v>
      </c>
      <c r="C1007" s="91">
        <v>52418.9</v>
      </c>
      <c r="D1007" s="92">
        <v>18.517933663285898</v>
      </c>
      <c r="E1007" s="91">
        <v>14999.9</v>
      </c>
    </row>
    <row r="1008" spans="1:5" ht="26.4">
      <c r="A1008" s="104" t="s">
        <v>579</v>
      </c>
      <c r="B1008" s="91">
        <v>13482</v>
      </c>
      <c r="C1008" s="91">
        <v>12434.9</v>
      </c>
      <c r="D1008" s="92">
        <v>92.233348167927602</v>
      </c>
      <c r="E1008" s="91">
        <v>1007.9</v>
      </c>
    </row>
    <row r="1009" spans="1:5" ht="26.4">
      <c r="A1009" s="104" t="s">
        <v>580</v>
      </c>
      <c r="B1009" s="91">
        <v>59589</v>
      </c>
      <c r="C1009" s="91">
        <v>35984</v>
      </c>
      <c r="D1009" s="92">
        <v>60.386984174931598</v>
      </c>
      <c r="E1009" s="91">
        <v>13992</v>
      </c>
    </row>
    <row r="1010" spans="1:5" ht="26.4">
      <c r="A1010" s="104" t="s">
        <v>596</v>
      </c>
      <c r="B1010" s="91">
        <v>210000</v>
      </c>
      <c r="C1010" s="91">
        <v>4000</v>
      </c>
      <c r="D1010" s="92">
        <v>1.9047619047619</v>
      </c>
      <c r="E1010" s="91">
        <v>0</v>
      </c>
    </row>
    <row r="1011" spans="1:5" ht="26.4">
      <c r="A1011" s="97" t="s">
        <v>520</v>
      </c>
      <c r="B1011" s="91">
        <v>4362</v>
      </c>
      <c r="C1011" s="91">
        <v>0</v>
      </c>
      <c r="D1011" s="92">
        <v>0</v>
      </c>
      <c r="E1011" s="91">
        <v>0</v>
      </c>
    </row>
    <row r="1012" spans="1:5" ht="39.6">
      <c r="A1012" s="98" t="s">
        <v>521</v>
      </c>
      <c r="B1012" s="91">
        <v>4362</v>
      </c>
      <c r="C1012" s="91">
        <v>0</v>
      </c>
      <c r="D1012" s="92">
        <v>0</v>
      </c>
      <c r="E1012" s="91">
        <v>0</v>
      </c>
    </row>
    <row r="1013" spans="1:5" ht="52.8">
      <c r="A1013" s="99" t="s">
        <v>523</v>
      </c>
      <c r="B1013" s="91">
        <v>4362</v>
      </c>
      <c r="C1013" s="91">
        <v>0</v>
      </c>
      <c r="D1013" s="92">
        <v>0</v>
      </c>
      <c r="E1013" s="91">
        <v>0</v>
      </c>
    </row>
    <row r="1014" spans="1:5">
      <c r="A1014" s="96" t="s">
        <v>526</v>
      </c>
      <c r="B1014" s="91">
        <v>580909925</v>
      </c>
      <c r="C1014" s="91">
        <v>580909925</v>
      </c>
      <c r="D1014" s="92">
        <v>100</v>
      </c>
      <c r="E1014" s="91">
        <v>27723771</v>
      </c>
    </row>
    <row r="1015" spans="1:5" ht="26.4">
      <c r="A1015" s="97" t="s">
        <v>527</v>
      </c>
      <c r="B1015" s="91">
        <v>580909925</v>
      </c>
      <c r="C1015" s="91">
        <v>580909925</v>
      </c>
      <c r="D1015" s="92">
        <v>100</v>
      </c>
      <c r="E1015" s="91">
        <v>27723771</v>
      </c>
    </row>
    <row r="1016" spans="1:5">
      <c r="A1016" s="93" t="s">
        <v>529</v>
      </c>
      <c r="B1016" s="94">
        <v>627309716</v>
      </c>
      <c r="C1016" s="94">
        <v>226109348.19999999</v>
      </c>
      <c r="D1016" s="95">
        <v>36.044292385868303</v>
      </c>
      <c r="E1016" s="94">
        <v>46616671.109999999</v>
      </c>
    </row>
    <row r="1017" spans="1:5">
      <c r="A1017" s="96" t="s">
        <v>530</v>
      </c>
      <c r="B1017" s="91">
        <v>580405679</v>
      </c>
      <c r="C1017" s="91">
        <v>214901345.78999999</v>
      </c>
      <c r="D1017" s="92">
        <v>37.026058421802603</v>
      </c>
      <c r="E1017" s="91">
        <v>41711328.189999998</v>
      </c>
    </row>
    <row r="1018" spans="1:5">
      <c r="A1018" s="97" t="s">
        <v>531</v>
      </c>
      <c r="B1018" s="91">
        <v>481648622</v>
      </c>
      <c r="C1018" s="91">
        <v>182335127.34999999</v>
      </c>
      <c r="D1018" s="92">
        <v>37.856461956201798</v>
      </c>
      <c r="E1018" s="91">
        <v>41213227.159999996</v>
      </c>
    </row>
    <row r="1019" spans="1:5">
      <c r="A1019" s="98" t="s">
        <v>532</v>
      </c>
      <c r="B1019" s="91">
        <v>321849809</v>
      </c>
      <c r="C1019" s="91">
        <v>119315061.16</v>
      </c>
      <c r="D1019" s="92">
        <v>37.0716582155871</v>
      </c>
      <c r="E1019" s="91">
        <v>28799805.579999998</v>
      </c>
    </row>
    <row r="1020" spans="1:5">
      <c r="A1020" s="98" t="s">
        <v>533</v>
      </c>
      <c r="B1020" s="91">
        <v>159798813</v>
      </c>
      <c r="C1020" s="91">
        <v>63020066.189999998</v>
      </c>
      <c r="D1020" s="92">
        <v>39.437130355905701</v>
      </c>
      <c r="E1020" s="91">
        <v>12413421.58</v>
      </c>
    </row>
    <row r="1021" spans="1:5" ht="26.4">
      <c r="A1021" s="97" t="s">
        <v>535</v>
      </c>
      <c r="B1021" s="91">
        <v>65850489</v>
      </c>
      <c r="C1021" s="91">
        <v>31575772.120000001</v>
      </c>
      <c r="D1021" s="92">
        <v>47.950702568055299</v>
      </c>
      <c r="E1021" s="91">
        <v>213792.5</v>
      </c>
    </row>
    <row r="1022" spans="1:5">
      <c r="A1022" s="98" t="s">
        <v>536</v>
      </c>
      <c r="B1022" s="91">
        <v>65458711</v>
      </c>
      <c r="C1022" s="91">
        <v>31490574.48</v>
      </c>
      <c r="D1022" s="92">
        <v>48.107538322897902</v>
      </c>
      <c r="E1022" s="91">
        <v>192330.31</v>
      </c>
    </row>
    <row r="1023" spans="1:5">
      <c r="A1023" s="98" t="s">
        <v>537</v>
      </c>
      <c r="B1023" s="91">
        <v>391778</v>
      </c>
      <c r="C1023" s="91">
        <v>85197.64</v>
      </c>
      <c r="D1023" s="92">
        <v>21.746407404193199</v>
      </c>
      <c r="E1023" s="91">
        <v>21462.19</v>
      </c>
    </row>
    <row r="1024" spans="1:5" ht="26.4">
      <c r="A1024" s="97" t="s">
        <v>538</v>
      </c>
      <c r="B1024" s="91">
        <v>16386931</v>
      </c>
      <c r="C1024" s="91">
        <v>189300.98</v>
      </c>
      <c r="D1024" s="92">
        <v>1.15519483178394</v>
      </c>
      <c r="E1024" s="91">
        <v>82527.17</v>
      </c>
    </row>
    <row r="1025" spans="1:5">
      <c r="A1025" s="98" t="s">
        <v>540</v>
      </c>
      <c r="B1025" s="91">
        <v>16386931</v>
      </c>
      <c r="C1025" s="91">
        <v>189300.98</v>
      </c>
      <c r="D1025" s="92">
        <v>1.15519483178394</v>
      </c>
      <c r="E1025" s="91">
        <v>82527.17</v>
      </c>
    </row>
    <row r="1026" spans="1:5" ht="26.4">
      <c r="A1026" s="97" t="s">
        <v>541</v>
      </c>
      <c r="B1026" s="91">
        <v>16519637</v>
      </c>
      <c r="C1026" s="91">
        <v>801145.34</v>
      </c>
      <c r="D1026" s="92">
        <v>4.8496546261882099</v>
      </c>
      <c r="E1026" s="91">
        <v>201781.36</v>
      </c>
    </row>
    <row r="1027" spans="1:5">
      <c r="A1027" s="98" t="s">
        <v>542</v>
      </c>
      <c r="B1027" s="91">
        <v>749292</v>
      </c>
      <c r="C1027" s="91">
        <v>309491.15999999997</v>
      </c>
      <c r="D1027" s="92">
        <v>41.304479428580599</v>
      </c>
      <c r="E1027" s="91">
        <v>63901.19</v>
      </c>
    </row>
    <row r="1028" spans="1:5" ht="26.4">
      <c r="A1028" s="99" t="s">
        <v>543</v>
      </c>
      <c r="B1028" s="91">
        <v>5832</v>
      </c>
      <c r="C1028" s="91">
        <v>320.27999999999997</v>
      </c>
      <c r="D1028" s="92">
        <v>5.4917695473250996</v>
      </c>
      <c r="E1028" s="91">
        <v>320.27999999999997</v>
      </c>
    </row>
    <row r="1029" spans="1:5" ht="26.4">
      <c r="A1029" s="99" t="s">
        <v>573</v>
      </c>
      <c r="B1029" s="91">
        <v>743460</v>
      </c>
      <c r="C1029" s="91">
        <v>309170.88</v>
      </c>
      <c r="D1029" s="92">
        <v>41.5854087644258</v>
      </c>
      <c r="E1029" s="91">
        <v>63580.91</v>
      </c>
    </row>
    <row r="1030" spans="1:5" ht="26.4">
      <c r="A1030" s="104" t="s">
        <v>574</v>
      </c>
      <c r="B1030" s="91">
        <v>743460</v>
      </c>
      <c r="C1030" s="91">
        <v>309170.88</v>
      </c>
      <c r="D1030" s="92">
        <v>41.5854087644258</v>
      </c>
      <c r="E1030" s="91">
        <v>63580.91</v>
      </c>
    </row>
    <row r="1031" spans="1:5" ht="26.4">
      <c r="A1031" s="98" t="s">
        <v>547</v>
      </c>
      <c r="B1031" s="91">
        <v>1732121</v>
      </c>
      <c r="C1031" s="91">
        <v>389147.79</v>
      </c>
      <c r="D1031" s="92">
        <v>22.466547660353999</v>
      </c>
      <c r="E1031" s="91">
        <v>35373.78</v>
      </c>
    </row>
    <row r="1032" spans="1:5" ht="39.6">
      <c r="A1032" s="99" t="s">
        <v>549</v>
      </c>
      <c r="B1032" s="91">
        <v>1732121</v>
      </c>
      <c r="C1032" s="91">
        <v>389147.79</v>
      </c>
      <c r="D1032" s="92">
        <v>22.466547660353999</v>
      </c>
      <c r="E1032" s="91">
        <v>35373.78</v>
      </c>
    </row>
    <row r="1033" spans="1:5">
      <c r="A1033" s="98" t="s">
        <v>587</v>
      </c>
      <c r="B1033" s="91">
        <v>14038224</v>
      </c>
      <c r="C1033" s="91">
        <v>102506.39</v>
      </c>
      <c r="D1033" s="92">
        <v>0.73019485940672002</v>
      </c>
      <c r="E1033" s="91">
        <v>102506.39</v>
      </c>
    </row>
    <row r="1034" spans="1:5">
      <c r="A1034" s="96" t="s">
        <v>550</v>
      </c>
      <c r="B1034" s="91">
        <v>46904037</v>
      </c>
      <c r="C1034" s="91">
        <v>11208002.41</v>
      </c>
      <c r="D1034" s="92">
        <v>23.895602866763902</v>
      </c>
      <c r="E1034" s="91">
        <v>4905342.92</v>
      </c>
    </row>
    <row r="1035" spans="1:5">
      <c r="A1035" s="97" t="s">
        <v>551</v>
      </c>
      <c r="B1035" s="91">
        <v>46904037</v>
      </c>
      <c r="C1035" s="91">
        <v>11208002.41</v>
      </c>
      <c r="D1035" s="92">
        <v>23.895602866763902</v>
      </c>
      <c r="E1035" s="91">
        <v>4905342.92</v>
      </c>
    </row>
    <row r="1036" spans="1:5">
      <c r="A1036" s="90" t="s">
        <v>116</v>
      </c>
      <c r="B1036" s="91">
        <v>-4221378</v>
      </c>
      <c r="C1036" s="91">
        <v>361338663.06999999</v>
      </c>
      <c r="D1036" s="92">
        <v>-8559.7324634278193</v>
      </c>
      <c r="E1036" s="91">
        <v>-17746311.109999999</v>
      </c>
    </row>
    <row r="1037" spans="1:5">
      <c r="A1037" s="90" t="s">
        <v>561</v>
      </c>
      <c r="B1037" s="91">
        <v>4221378</v>
      </c>
      <c r="C1037" s="91">
        <v>-361338663.06999999</v>
      </c>
      <c r="D1037" s="92">
        <v>-8559.7324634278193</v>
      </c>
      <c r="E1037" s="91">
        <v>17746311.109999999</v>
      </c>
    </row>
    <row r="1038" spans="1:5">
      <c r="A1038" s="96" t="s">
        <v>570</v>
      </c>
      <c r="B1038" s="91">
        <v>4221378</v>
      </c>
      <c r="C1038" s="91">
        <v>-361338663.06999999</v>
      </c>
      <c r="D1038" s="92">
        <v>-8559.7324634278193</v>
      </c>
      <c r="E1038" s="91">
        <v>17746311.109999999</v>
      </c>
    </row>
    <row r="1039" spans="1:5" ht="26.4">
      <c r="A1039" s="97" t="s">
        <v>565</v>
      </c>
      <c r="B1039" s="91">
        <v>1598441</v>
      </c>
      <c r="C1039" s="91">
        <v>-1386023.02</v>
      </c>
      <c r="D1039" s="92">
        <v>-86.710927710187605</v>
      </c>
      <c r="E1039" s="91">
        <v>-69223.08</v>
      </c>
    </row>
    <row r="1040" spans="1:5" ht="26.4">
      <c r="A1040" s="97" t="s">
        <v>566</v>
      </c>
      <c r="B1040" s="91">
        <v>2622937</v>
      </c>
      <c r="C1040" s="91">
        <v>-1834621.28</v>
      </c>
      <c r="D1040" s="92">
        <v>-69.945304824324793</v>
      </c>
      <c r="E1040" s="91">
        <v>-503219.71</v>
      </c>
    </row>
    <row r="1041" spans="1:5">
      <c r="A1041" s="90"/>
      <c r="B1041" s="91"/>
      <c r="C1041" s="91"/>
      <c r="D1041" s="92"/>
      <c r="E1041" s="91"/>
    </row>
    <row r="1042" spans="1:5">
      <c r="A1042" s="93" t="s">
        <v>569</v>
      </c>
      <c r="B1042" s="94"/>
      <c r="C1042" s="94"/>
      <c r="D1042" s="95"/>
      <c r="E1042" s="94"/>
    </row>
    <row r="1043" spans="1:5">
      <c r="A1043" s="93" t="s">
        <v>508</v>
      </c>
      <c r="B1043" s="94">
        <v>561916070</v>
      </c>
      <c r="C1043" s="94">
        <v>559325024.21000004</v>
      </c>
      <c r="D1043" s="95">
        <v>99.538890961064695</v>
      </c>
      <c r="E1043" s="94">
        <v>23740334.59</v>
      </c>
    </row>
    <row r="1044" spans="1:5" ht="26.4">
      <c r="A1044" s="96" t="s">
        <v>509</v>
      </c>
      <c r="B1044" s="91">
        <v>4276649</v>
      </c>
      <c r="C1044" s="91">
        <v>1891603.21</v>
      </c>
      <c r="D1044" s="92">
        <v>44.230967049201404</v>
      </c>
      <c r="E1044" s="91">
        <v>361489.59</v>
      </c>
    </row>
    <row r="1045" spans="1:5">
      <c r="A1045" s="96" t="s">
        <v>512</v>
      </c>
      <c r="B1045" s="91">
        <v>210000</v>
      </c>
      <c r="C1045" s="91">
        <v>4000</v>
      </c>
      <c r="D1045" s="92">
        <v>1.9047619047619</v>
      </c>
      <c r="E1045" s="91">
        <v>0</v>
      </c>
    </row>
    <row r="1046" spans="1:5">
      <c r="A1046" s="97" t="s">
        <v>513</v>
      </c>
      <c r="B1046" s="91">
        <v>210000</v>
      </c>
      <c r="C1046" s="91">
        <v>4000</v>
      </c>
      <c r="D1046" s="92">
        <v>1.9047619047619</v>
      </c>
      <c r="E1046" s="91">
        <v>0</v>
      </c>
    </row>
    <row r="1047" spans="1:5">
      <c r="A1047" s="98" t="s">
        <v>577</v>
      </c>
      <c r="B1047" s="91">
        <v>210000</v>
      </c>
      <c r="C1047" s="91">
        <v>4000</v>
      </c>
      <c r="D1047" s="92">
        <v>1.9047619047619</v>
      </c>
      <c r="E1047" s="91">
        <v>0</v>
      </c>
    </row>
    <row r="1048" spans="1:5" ht="26.4">
      <c r="A1048" s="99" t="s">
        <v>578</v>
      </c>
      <c r="B1048" s="91">
        <v>210000</v>
      </c>
      <c r="C1048" s="91">
        <v>4000</v>
      </c>
      <c r="D1048" s="92">
        <v>1.9047619047619</v>
      </c>
      <c r="E1048" s="91">
        <v>0</v>
      </c>
    </row>
    <row r="1049" spans="1:5" ht="26.4">
      <c r="A1049" s="104" t="s">
        <v>596</v>
      </c>
      <c r="B1049" s="91">
        <v>210000</v>
      </c>
      <c r="C1049" s="91">
        <v>4000</v>
      </c>
      <c r="D1049" s="92">
        <v>1.9047619047619</v>
      </c>
      <c r="E1049" s="91">
        <v>0</v>
      </c>
    </row>
    <row r="1050" spans="1:5">
      <c r="A1050" s="96" t="s">
        <v>526</v>
      </c>
      <c r="B1050" s="91">
        <v>557429421</v>
      </c>
      <c r="C1050" s="91">
        <v>557429421</v>
      </c>
      <c r="D1050" s="92">
        <v>100</v>
      </c>
      <c r="E1050" s="91">
        <v>23378845</v>
      </c>
    </row>
    <row r="1051" spans="1:5" ht="26.4">
      <c r="A1051" s="97" t="s">
        <v>527</v>
      </c>
      <c r="B1051" s="91">
        <v>557429421</v>
      </c>
      <c r="C1051" s="91">
        <v>557429421</v>
      </c>
      <c r="D1051" s="92">
        <v>100</v>
      </c>
      <c r="E1051" s="91">
        <v>23378845</v>
      </c>
    </row>
    <row r="1052" spans="1:5">
      <c r="A1052" s="93" t="s">
        <v>529</v>
      </c>
      <c r="B1052" s="94">
        <v>563514511</v>
      </c>
      <c r="C1052" s="94">
        <v>216424116.68000001</v>
      </c>
      <c r="D1052" s="95">
        <v>38.406130180381503</v>
      </c>
      <c r="E1052" s="94">
        <v>44783232.780000001</v>
      </c>
    </row>
    <row r="1053" spans="1:5">
      <c r="A1053" s="96" t="s">
        <v>530</v>
      </c>
      <c r="B1053" s="91">
        <v>532958858</v>
      </c>
      <c r="C1053" s="91">
        <v>209614984.96000001</v>
      </c>
      <c r="D1053" s="92">
        <v>39.330425193908702</v>
      </c>
      <c r="E1053" s="91">
        <v>40680942.780000001</v>
      </c>
    </row>
    <row r="1054" spans="1:5">
      <c r="A1054" s="97" t="s">
        <v>531</v>
      </c>
      <c r="B1054" s="91">
        <v>464782420</v>
      </c>
      <c r="C1054" s="91">
        <v>177319716.66</v>
      </c>
      <c r="D1054" s="92">
        <v>38.1511238441419</v>
      </c>
      <c r="E1054" s="91">
        <v>40370798.740000002</v>
      </c>
    </row>
    <row r="1055" spans="1:5">
      <c r="A1055" s="98" t="s">
        <v>532</v>
      </c>
      <c r="B1055" s="91">
        <v>317969740</v>
      </c>
      <c r="C1055" s="91">
        <v>118283459.36</v>
      </c>
      <c r="D1055" s="92">
        <v>37.1995962131491</v>
      </c>
      <c r="E1055" s="91">
        <v>28528631.420000002</v>
      </c>
    </row>
    <row r="1056" spans="1:5">
      <c r="A1056" s="98" t="s">
        <v>533</v>
      </c>
      <c r="B1056" s="91">
        <v>146812680</v>
      </c>
      <c r="C1056" s="91">
        <v>59036257.299999997</v>
      </c>
      <c r="D1056" s="92">
        <v>40.211960778864601</v>
      </c>
      <c r="E1056" s="91">
        <v>11842167.32</v>
      </c>
    </row>
    <row r="1057" spans="1:5" ht="26.4">
      <c r="A1057" s="97" t="s">
        <v>535</v>
      </c>
      <c r="B1057" s="91">
        <v>65531331</v>
      </c>
      <c r="C1057" s="91">
        <v>31484123</v>
      </c>
      <c r="D1057" s="92">
        <v>48.044382007134899</v>
      </c>
      <c r="E1057" s="91">
        <v>205136.53</v>
      </c>
    </row>
    <row r="1058" spans="1:5">
      <c r="A1058" s="98" t="s">
        <v>536</v>
      </c>
      <c r="B1058" s="91">
        <v>65216260</v>
      </c>
      <c r="C1058" s="91">
        <v>31417650.48</v>
      </c>
      <c r="D1058" s="92">
        <v>48.174566404145203</v>
      </c>
      <c r="E1058" s="91">
        <v>192330.31</v>
      </c>
    </row>
    <row r="1059" spans="1:5">
      <c r="A1059" s="98" t="s">
        <v>537</v>
      </c>
      <c r="B1059" s="91">
        <v>315071</v>
      </c>
      <c r="C1059" s="91">
        <v>66472.52</v>
      </c>
      <c r="D1059" s="92">
        <v>21.0976319623196</v>
      </c>
      <c r="E1059" s="91">
        <v>12806.22</v>
      </c>
    </row>
    <row r="1060" spans="1:5" ht="26.4">
      <c r="A1060" s="97" t="s">
        <v>538</v>
      </c>
      <c r="B1060" s="91">
        <v>163694</v>
      </c>
      <c r="C1060" s="91">
        <v>112506.35</v>
      </c>
      <c r="D1060" s="92">
        <v>68.729672437597003</v>
      </c>
      <c r="E1060" s="91">
        <v>5732.54</v>
      </c>
    </row>
    <row r="1061" spans="1:5">
      <c r="A1061" s="98" t="s">
        <v>540</v>
      </c>
      <c r="B1061" s="91">
        <v>163694</v>
      </c>
      <c r="C1061" s="91">
        <v>112506.35</v>
      </c>
      <c r="D1061" s="92">
        <v>68.729672437597003</v>
      </c>
      <c r="E1061" s="91">
        <v>5732.54</v>
      </c>
    </row>
    <row r="1062" spans="1:5" ht="26.4">
      <c r="A1062" s="97" t="s">
        <v>541</v>
      </c>
      <c r="B1062" s="91">
        <v>2481413</v>
      </c>
      <c r="C1062" s="91">
        <v>698638.95</v>
      </c>
      <c r="D1062" s="92">
        <v>28.154883931050598</v>
      </c>
      <c r="E1062" s="91">
        <v>99274.97</v>
      </c>
    </row>
    <row r="1063" spans="1:5">
      <c r="A1063" s="98" t="s">
        <v>542</v>
      </c>
      <c r="B1063" s="91">
        <v>749292</v>
      </c>
      <c r="C1063" s="91">
        <v>309491.15999999997</v>
      </c>
      <c r="D1063" s="92">
        <v>41.304479428580599</v>
      </c>
      <c r="E1063" s="91">
        <v>63901.19</v>
      </c>
    </row>
    <row r="1064" spans="1:5" ht="26.4">
      <c r="A1064" s="99" t="s">
        <v>543</v>
      </c>
      <c r="B1064" s="91">
        <v>5832</v>
      </c>
      <c r="C1064" s="91">
        <v>320.27999999999997</v>
      </c>
      <c r="D1064" s="92">
        <v>5.4917695473250996</v>
      </c>
      <c r="E1064" s="91">
        <v>320.27999999999997</v>
      </c>
    </row>
    <row r="1065" spans="1:5" ht="26.4">
      <c r="A1065" s="99" t="s">
        <v>573</v>
      </c>
      <c r="B1065" s="91">
        <v>743460</v>
      </c>
      <c r="C1065" s="91">
        <v>309170.88</v>
      </c>
      <c r="D1065" s="92">
        <v>41.5854087644258</v>
      </c>
      <c r="E1065" s="91">
        <v>63580.91</v>
      </c>
    </row>
    <row r="1066" spans="1:5" ht="26.4">
      <c r="A1066" s="104" t="s">
        <v>574</v>
      </c>
      <c r="B1066" s="91">
        <v>743460</v>
      </c>
      <c r="C1066" s="91">
        <v>309170.88</v>
      </c>
      <c r="D1066" s="92">
        <v>41.5854087644258</v>
      </c>
      <c r="E1066" s="91">
        <v>63580.91</v>
      </c>
    </row>
    <row r="1067" spans="1:5" ht="26.4">
      <c r="A1067" s="98" t="s">
        <v>547</v>
      </c>
      <c r="B1067" s="91">
        <v>1732121</v>
      </c>
      <c r="C1067" s="91">
        <v>389147.79</v>
      </c>
      <c r="D1067" s="92">
        <v>22.466547660353999</v>
      </c>
      <c r="E1067" s="91">
        <v>35373.78</v>
      </c>
    </row>
    <row r="1068" spans="1:5" ht="39.6">
      <c r="A1068" s="99" t="s">
        <v>549</v>
      </c>
      <c r="B1068" s="91">
        <v>1732121</v>
      </c>
      <c r="C1068" s="91">
        <v>389147.79</v>
      </c>
      <c r="D1068" s="92">
        <v>22.466547660353999</v>
      </c>
      <c r="E1068" s="91">
        <v>35373.78</v>
      </c>
    </row>
    <row r="1069" spans="1:5">
      <c r="A1069" s="96" t="s">
        <v>550</v>
      </c>
      <c r="B1069" s="91">
        <v>30555653</v>
      </c>
      <c r="C1069" s="91">
        <v>6809131.7199999997</v>
      </c>
      <c r="D1069" s="92">
        <v>22.284360016786401</v>
      </c>
      <c r="E1069" s="91">
        <v>4102290</v>
      </c>
    </row>
    <row r="1070" spans="1:5">
      <c r="A1070" s="97" t="s">
        <v>551</v>
      </c>
      <c r="B1070" s="91">
        <v>30555653</v>
      </c>
      <c r="C1070" s="91">
        <v>6809131.7199999997</v>
      </c>
      <c r="D1070" s="92">
        <v>22.284360016786401</v>
      </c>
      <c r="E1070" s="91">
        <v>4102290</v>
      </c>
    </row>
    <row r="1071" spans="1:5">
      <c r="A1071" s="90" t="s">
        <v>116</v>
      </c>
      <c r="B1071" s="91">
        <v>-1598441</v>
      </c>
      <c r="C1071" s="91">
        <v>342900907.52999997</v>
      </c>
      <c r="D1071" s="92">
        <v>-21452.209216980798</v>
      </c>
      <c r="E1071" s="91">
        <v>-21042898.190000001</v>
      </c>
    </row>
    <row r="1072" spans="1:5">
      <c r="A1072" s="90" t="s">
        <v>561</v>
      </c>
      <c r="B1072" s="91">
        <v>1598441</v>
      </c>
      <c r="C1072" s="91">
        <v>-342900907.52999997</v>
      </c>
      <c r="D1072" s="92">
        <v>-21452.209216980798</v>
      </c>
      <c r="E1072" s="91">
        <v>21042898.190000001</v>
      </c>
    </row>
    <row r="1073" spans="1:5">
      <c r="A1073" s="96" t="s">
        <v>570</v>
      </c>
      <c r="B1073" s="91">
        <v>1598441</v>
      </c>
      <c r="C1073" s="91">
        <v>-342900907.52999997</v>
      </c>
      <c r="D1073" s="92">
        <v>-21452.209216980798</v>
      </c>
      <c r="E1073" s="91">
        <v>21042898.190000001</v>
      </c>
    </row>
    <row r="1074" spans="1:5" ht="26.4">
      <c r="A1074" s="97" t="s">
        <v>565</v>
      </c>
      <c r="B1074" s="91">
        <v>1598441</v>
      </c>
      <c r="C1074" s="91">
        <v>-1386023.02</v>
      </c>
      <c r="D1074" s="92">
        <v>-86.710927710187605</v>
      </c>
      <c r="E1074" s="91">
        <v>-69223.08</v>
      </c>
    </row>
    <row r="1075" spans="1:5">
      <c r="A1075" s="90"/>
      <c r="B1075" s="91"/>
      <c r="C1075" s="91"/>
      <c r="D1075" s="92"/>
      <c r="E1075" s="91"/>
    </row>
    <row r="1076" spans="1:5" ht="26.4">
      <c r="A1076" s="93" t="s">
        <v>571</v>
      </c>
      <c r="B1076" s="94"/>
      <c r="C1076" s="94"/>
      <c r="D1076" s="95"/>
      <c r="E1076" s="94"/>
    </row>
    <row r="1077" spans="1:5">
      <c r="A1077" s="93" t="s">
        <v>508</v>
      </c>
      <c r="B1077" s="94">
        <v>61172268</v>
      </c>
      <c r="C1077" s="94">
        <v>28122987.059999999</v>
      </c>
      <c r="D1077" s="95">
        <v>45.973425507126898</v>
      </c>
      <c r="E1077" s="94">
        <v>5130025.41</v>
      </c>
    </row>
    <row r="1078" spans="1:5" ht="26.4">
      <c r="A1078" s="96" t="s">
        <v>509</v>
      </c>
      <c r="B1078" s="91">
        <v>0</v>
      </c>
      <c r="C1078" s="91">
        <v>0</v>
      </c>
      <c r="D1078" s="92">
        <v>0</v>
      </c>
      <c r="E1078" s="91">
        <v>-1493.59</v>
      </c>
    </row>
    <row r="1079" spans="1:5">
      <c r="A1079" s="96" t="s">
        <v>510</v>
      </c>
      <c r="B1079" s="91">
        <v>37614331</v>
      </c>
      <c r="C1079" s="91">
        <v>4594064.16</v>
      </c>
      <c r="D1079" s="92">
        <v>12.213600608767999</v>
      </c>
      <c r="E1079" s="91">
        <v>771593.1</v>
      </c>
    </row>
    <row r="1080" spans="1:5">
      <c r="A1080" s="97" t="s">
        <v>511</v>
      </c>
      <c r="B1080" s="91">
        <v>23576107</v>
      </c>
      <c r="C1080" s="91">
        <v>4476503.8899999997</v>
      </c>
      <c r="D1080" s="92">
        <v>18.987460016193499</v>
      </c>
      <c r="E1080" s="91">
        <v>654032.82999999996</v>
      </c>
    </row>
    <row r="1081" spans="1:5">
      <c r="A1081" s="97" t="s">
        <v>586</v>
      </c>
      <c r="B1081" s="91">
        <v>14038224</v>
      </c>
      <c r="C1081" s="91">
        <v>117560.27</v>
      </c>
      <c r="D1081" s="92">
        <v>0.83742979168874998</v>
      </c>
      <c r="E1081" s="91">
        <v>117560.27</v>
      </c>
    </row>
    <row r="1082" spans="1:5">
      <c r="A1082" s="96" t="s">
        <v>512</v>
      </c>
      <c r="B1082" s="91">
        <v>77433</v>
      </c>
      <c r="C1082" s="91">
        <v>48418.9</v>
      </c>
      <c r="D1082" s="92">
        <v>62.530058243901202</v>
      </c>
      <c r="E1082" s="91">
        <v>14999.9</v>
      </c>
    </row>
    <row r="1083" spans="1:5">
      <c r="A1083" s="97" t="s">
        <v>513</v>
      </c>
      <c r="B1083" s="91">
        <v>73071</v>
      </c>
      <c r="C1083" s="91">
        <v>48418.9</v>
      </c>
      <c r="D1083" s="92">
        <v>66.262812880623002</v>
      </c>
      <c r="E1083" s="91">
        <v>14999.9</v>
      </c>
    </row>
    <row r="1084" spans="1:5">
      <c r="A1084" s="98" t="s">
        <v>577</v>
      </c>
      <c r="B1084" s="91">
        <v>73071</v>
      </c>
      <c r="C1084" s="91">
        <v>48418.9</v>
      </c>
      <c r="D1084" s="92">
        <v>66.262812880623002</v>
      </c>
      <c r="E1084" s="91">
        <v>14999.9</v>
      </c>
    </row>
    <row r="1085" spans="1:5" ht="26.4">
      <c r="A1085" s="99" t="s">
        <v>578</v>
      </c>
      <c r="B1085" s="91">
        <v>73071</v>
      </c>
      <c r="C1085" s="91">
        <v>48418.9</v>
      </c>
      <c r="D1085" s="92">
        <v>66.262812880623002</v>
      </c>
      <c r="E1085" s="91">
        <v>14999.9</v>
      </c>
    </row>
    <row r="1086" spans="1:5" ht="26.4">
      <c r="A1086" s="104" t="s">
        <v>579</v>
      </c>
      <c r="B1086" s="91">
        <v>13482</v>
      </c>
      <c r="C1086" s="91">
        <v>12434.9</v>
      </c>
      <c r="D1086" s="92">
        <v>92.233348167927602</v>
      </c>
      <c r="E1086" s="91">
        <v>1007.9</v>
      </c>
    </row>
    <row r="1087" spans="1:5" ht="26.4">
      <c r="A1087" s="104" t="s">
        <v>580</v>
      </c>
      <c r="B1087" s="91">
        <v>59589</v>
      </c>
      <c r="C1087" s="91">
        <v>35984</v>
      </c>
      <c r="D1087" s="92">
        <v>60.386984174931598</v>
      </c>
      <c r="E1087" s="91">
        <v>13992</v>
      </c>
    </row>
    <row r="1088" spans="1:5" ht="26.4">
      <c r="A1088" s="97" t="s">
        <v>520</v>
      </c>
      <c r="B1088" s="91">
        <v>4362</v>
      </c>
      <c r="C1088" s="91">
        <v>0</v>
      </c>
      <c r="D1088" s="92">
        <v>0</v>
      </c>
      <c r="E1088" s="91">
        <v>0</v>
      </c>
    </row>
    <row r="1089" spans="1:5" ht="39.6">
      <c r="A1089" s="98" t="s">
        <v>521</v>
      </c>
      <c r="B1089" s="91">
        <v>4362</v>
      </c>
      <c r="C1089" s="91">
        <v>0</v>
      </c>
      <c r="D1089" s="92">
        <v>0</v>
      </c>
      <c r="E1089" s="91">
        <v>0</v>
      </c>
    </row>
    <row r="1090" spans="1:5" ht="52.8">
      <c r="A1090" s="99" t="s">
        <v>523</v>
      </c>
      <c r="B1090" s="91">
        <v>4362</v>
      </c>
      <c r="C1090" s="91">
        <v>0</v>
      </c>
      <c r="D1090" s="92">
        <v>0</v>
      </c>
      <c r="E1090" s="91">
        <v>0</v>
      </c>
    </row>
    <row r="1091" spans="1:5">
      <c r="A1091" s="96" t="s">
        <v>526</v>
      </c>
      <c r="B1091" s="91">
        <v>23480504</v>
      </c>
      <c r="C1091" s="91">
        <v>23480504</v>
      </c>
      <c r="D1091" s="92">
        <v>100</v>
      </c>
      <c r="E1091" s="91">
        <v>4344926</v>
      </c>
    </row>
    <row r="1092" spans="1:5" ht="26.4">
      <c r="A1092" s="97" t="s">
        <v>527</v>
      </c>
      <c r="B1092" s="91">
        <v>23480504</v>
      </c>
      <c r="C1092" s="91">
        <v>23480504</v>
      </c>
      <c r="D1092" s="92">
        <v>100</v>
      </c>
      <c r="E1092" s="91">
        <v>4344926</v>
      </c>
    </row>
    <row r="1093" spans="1:5">
      <c r="A1093" s="93" t="s">
        <v>529</v>
      </c>
      <c r="B1093" s="94">
        <v>63795205</v>
      </c>
      <c r="C1093" s="94">
        <v>9685231.5199999996</v>
      </c>
      <c r="D1093" s="95">
        <v>15.181754678897899</v>
      </c>
      <c r="E1093" s="94">
        <v>1833438.33</v>
      </c>
    </row>
    <row r="1094" spans="1:5">
      <c r="A1094" s="96" t="s">
        <v>530</v>
      </c>
      <c r="B1094" s="91">
        <v>47446821</v>
      </c>
      <c r="C1094" s="91">
        <v>5286360.83</v>
      </c>
      <c r="D1094" s="92">
        <v>11.141654421905301</v>
      </c>
      <c r="E1094" s="91">
        <v>1030385.41</v>
      </c>
    </row>
    <row r="1095" spans="1:5">
      <c r="A1095" s="97" t="s">
        <v>531</v>
      </c>
      <c r="B1095" s="91">
        <v>16866202</v>
      </c>
      <c r="C1095" s="91">
        <v>5015410.6900000004</v>
      </c>
      <c r="D1095" s="92">
        <v>29.736455723701201</v>
      </c>
      <c r="E1095" s="91">
        <v>842428.42</v>
      </c>
    </row>
    <row r="1096" spans="1:5">
      <c r="A1096" s="98" t="s">
        <v>532</v>
      </c>
      <c r="B1096" s="91">
        <v>3880069</v>
      </c>
      <c r="C1096" s="91">
        <v>1031601.8</v>
      </c>
      <c r="D1096" s="92">
        <v>26.587202444080301</v>
      </c>
      <c r="E1096" s="91">
        <v>271174.15999999997</v>
      </c>
    </row>
    <row r="1097" spans="1:5">
      <c r="A1097" s="98" t="s">
        <v>533</v>
      </c>
      <c r="B1097" s="91">
        <v>12986133</v>
      </c>
      <c r="C1097" s="91">
        <v>3983808.89</v>
      </c>
      <c r="D1097" s="92">
        <v>30.677407123429301</v>
      </c>
      <c r="E1097" s="91">
        <v>571254.26</v>
      </c>
    </row>
    <row r="1098" spans="1:5" ht="26.4">
      <c r="A1098" s="97" t="s">
        <v>535</v>
      </c>
      <c r="B1098" s="91">
        <v>319158</v>
      </c>
      <c r="C1098" s="91">
        <v>91649.12</v>
      </c>
      <c r="D1098" s="92">
        <v>28.715908734858601</v>
      </c>
      <c r="E1098" s="91">
        <v>8655.9699999999993</v>
      </c>
    </row>
    <row r="1099" spans="1:5">
      <c r="A1099" s="98" t="s">
        <v>536</v>
      </c>
      <c r="B1099" s="91">
        <v>242451</v>
      </c>
      <c r="C1099" s="91">
        <v>72924</v>
      </c>
      <c r="D1099" s="92">
        <v>30.077830159496099</v>
      </c>
      <c r="E1099" s="91">
        <v>0</v>
      </c>
    </row>
    <row r="1100" spans="1:5">
      <c r="A1100" s="98" t="s">
        <v>537</v>
      </c>
      <c r="B1100" s="91">
        <v>76707</v>
      </c>
      <c r="C1100" s="91">
        <v>18725.12</v>
      </c>
      <c r="D1100" s="92">
        <v>24.4112271370279</v>
      </c>
      <c r="E1100" s="91">
        <v>8655.9699999999993</v>
      </c>
    </row>
    <row r="1101" spans="1:5" ht="26.4">
      <c r="A1101" s="97" t="s">
        <v>538</v>
      </c>
      <c r="B1101" s="91">
        <v>16223237</v>
      </c>
      <c r="C1101" s="91">
        <v>76794.63</v>
      </c>
      <c r="D1101" s="92">
        <v>0.47336194373540003</v>
      </c>
      <c r="E1101" s="91">
        <v>76794.63</v>
      </c>
    </row>
    <row r="1102" spans="1:5">
      <c r="A1102" s="98" t="s">
        <v>540</v>
      </c>
      <c r="B1102" s="91">
        <v>16223237</v>
      </c>
      <c r="C1102" s="91">
        <v>76794.63</v>
      </c>
      <c r="D1102" s="92">
        <v>0.47336194373540003</v>
      </c>
      <c r="E1102" s="91">
        <v>76794.63</v>
      </c>
    </row>
    <row r="1103" spans="1:5" ht="26.4">
      <c r="A1103" s="97" t="s">
        <v>541</v>
      </c>
      <c r="B1103" s="91">
        <v>14038224</v>
      </c>
      <c r="C1103" s="91">
        <v>102506.39</v>
      </c>
      <c r="D1103" s="92">
        <v>0.73019485940672002</v>
      </c>
      <c r="E1103" s="91">
        <v>102506.39</v>
      </c>
    </row>
    <row r="1104" spans="1:5">
      <c r="A1104" s="98" t="s">
        <v>587</v>
      </c>
      <c r="B1104" s="91">
        <v>14038224</v>
      </c>
      <c r="C1104" s="91">
        <v>102506.39</v>
      </c>
      <c r="D1104" s="92">
        <v>0.73019485940672002</v>
      </c>
      <c r="E1104" s="91">
        <v>102506.39</v>
      </c>
    </row>
    <row r="1105" spans="1:5">
      <c r="A1105" s="96" t="s">
        <v>550</v>
      </c>
      <c r="B1105" s="91">
        <v>16348384</v>
      </c>
      <c r="C1105" s="91">
        <v>4398870.6900000004</v>
      </c>
      <c r="D1105" s="92">
        <v>26.9070673284895</v>
      </c>
      <c r="E1105" s="91">
        <v>803052.92</v>
      </c>
    </row>
    <row r="1106" spans="1:5">
      <c r="A1106" s="97" t="s">
        <v>551</v>
      </c>
      <c r="B1106" s="91">
        <v>16348384</v>
      </c>
      <c r="C1106" s="91">
        <v>4398870.6900000004</v>
      </c>
      <c r="D1106" s="92">
        <v>26.9070673284895</v>
      </c>
      <c r="E1106" s="91">
        <v>803052.92</v>
      </c>
    </row>
    <row r="1107" spans="1:5">
      <c r="A1107" s="90" t="s">
        <v>116</v>
      </c>
      <c r="B1107" s="91">
        <v>-2622937</v>
      </c>
      <c r="C1107" s="91">
        <v>18437755.539999999</v>
      </c>
      <c r="D1107" s="92">
        <v>-702.94313359413502</v>
      </c>
      <c r="E1107" s="91">
        <v>3296587.08</v>
      </c>
    </row>
    <row r="1108" spans="1:5">
      <c r="A1108" s="90" t="s">
        <v>561</v>
      </c>
      <c r="B1108" s="91">
        <v>2622937</v>
      </c>
      <c r="C1108" s="91">
        <v>-18437755.539999999</v>
      </c>
      <c r="D1108" s="92">
        <v>-702.94313359413502</v>
      </c>
      <c r="E1108" s="91">
        <v>-3296587.08</v>
      </c>
    </row>
    <row r="1109" spans="1:5">
      <c r="A1109" s="96" t="s">
        <v>570</v>
      </c>
      <c r="B1109" s="91">
        <v>2622937</v>
      </c>
      <c r="C1109" s="91">
        <v>-18437755.539999999</v>
      </c>
      <c r="D1109" s="92">
        <v>-702.94313359413502</v>
      </c>
      <c r="E1109" s="91">
        <v>-3296587.08</v>
      </c>
    </row>
    <row r="1110" spans="1:5" ht="26.4">
      <c r="A1110" s="97" t="s">
        <v>566</v>
      </c>
      <c r="B1110" s="91">
        <v>2622937</v>
      </c>
      <c r="C1110" s="91">
        <v>-1834621.28</v>
      </c>
      <c r="D1110" s="92">
        <v>-69.945304824324793</v>
      </c>
      <c r="E1110" s="91">
        <v>-503219.71</v>
      </c>
    </row>
    <row r="1111" spans="1:5">
      <c r="A1111" s="90"/>
      <c r="B1111" s="91"/>
      <c r="C1111" s="91"/>
      <c r="D1111" s="92"/>
      <c r="E1111" s="91"/>
    </row>
    <row r="1112" spans="1:5">
      <c r="A1112" s="103" t="s">
        <v>597</v>
      </c>
      <c r="B1112" s="91"/>
      <c r="C1112" s="91"/>
      <c r="D1112" s="92"/>
      <c r="E1112" s="91"/>
    </row>
    <row r="1113" spans="1:5">
      <c r="A1113" s="93" t="s">
        <v>508</v>
      </c>
      <c r="B1113" s="94">
        <v>502011856</v>
      </c>
      <c r="C1113" s="94">
        <v>491911103.05000001</v>
      </c>
      <c r="D1113" s="95">
        <v>97.987945338486199</v>
      </c>
      <c r="E1113" s="94">
        <v>10910904.23</v>
      </c>
    </row>
    <row r="1114" spans="1:5" ht="26.4">
      <c r="A1114" s="96" t="s">
        <v>509</v>
      </c>
      <c r="B1114" s="91">
        <v>6579826</v>
      </c>
      <c r="C1114" s="91">
        <v>2811441.92</v>
      </c>
      <c r="D1114" s="92">
        <v>42.728210745998503</v>
      </c>
      <c r="E1114" s="91">
        <v>565652.41</v>
      </c>
    </row>
    <row r="1115" spans="1:5">
      <c r="A1115" s="96" t="s">
        <v>510</v>
      </c>
      <c r="B1115" s="91">
        <v>39888877</v>
      </c>
      <c r="C1115" s="91">
        <v>33675343.119999997</v>
      </c>
      <c r="D1115" s="92">
        <v>84.422890922700105</v>
      </c>
      <c r="E1115" s="91">
        <v>6745307.9199999999</v>
      </c>
    </row>
    <row r="1116" spans="1:5">
      <c r="A1116" s="97" t="s">
        <v>511</v>
      </c>
      <c r="B1116" s="91">
        <v>39811669</v>
      </c>
      <c r="C1116" s="91">
        <v>33615148.810000002</v>
      </c>
      <c r="D1116" s="92">
        <v>84.435417188864903</v>
      </c>
      <c r="E1116" s="91">
        <v>6700964.4400000004</v>
      </c>
    </row>
    <row r="1117" spans="1:5">
      <c r="A1117" s="97" t="s">
        <v>586</v>
      </c>
      <c r="B1117" s="91">
        <v>77208</v>
      </c>
      <c r="C1117" s="91">
        <v>60194.31</v>
      </c>
      <c r="D1117" s="92">
        <v>77.963824992228794</v>
      </c>
      <c r="E1117" s="91">
        <v>44343.48</v>
      </c>
    </row>
    <row r="1118" spans="1:5">
      <c r="A1118" s="96" t="s">
        <v>512</v>
      </c>
      <c r="B1118" s="91">
        <v>5287654</v>
      </c>
      <c r="C1118" s="91">
        <v>5168819.01</v>
      </c>
      <c r="D1118" s="92">
        <v>97.752595196281703</v>
      </c>
      <c r="E1118" s="91">
        <v>391810.9</v>
      </c>
    </row>
    <row r="1119" spans="1:5">
      <c r="A1119" s="97" t="s">
        <v>513</v>
      </c>
      <c r="B1119" s="91">
        <v>4657797</v>
      </c>
      <c r="C1119" s="91">
        <v>4340456.67</v>
      </c>
      <c r="D1119" s="92">
        <v>93.186900803105004</v>
      </c>
      <c r="E1119" s="91">
        <v>149456.67000000001</v>
      </c>
    </row>
    <row r="1120" spans="1:5">
      <c r="A1120" s="98" t="s">
        <v>577</v>
      </c>
      <c r="B1120" s="91">
        <v>4657797</v>
      </c>
      <c r="C1120" s="91">
        <v>4340456.67</v>
      </c>
      <c r="D1120" s="92">
        <v>93.186900803105004</v>
      </c>
      <c r="E1120" s="91">
        <v>149456.67000000001</v>
      </c>
    </row>
    <row r="1121" spans="1:5" ht="26.4">
      <c r="A1121" s="99" t="s">
        <v>578</v>
      </c>
      <c r="B1121" s="91">
        <v>4657797</v>
      </c>
      <c r="C1121" s="91">
        <v>4340456.67</v>
      </c>
      <c r="D1121" s="92">
        <v>93.186900803105004</v>
      </c>
      <c r="E1121" s="91">
        <v>149456.67000000001</v>
      </c>
    </row>
    <row r="1122" spans="1:5" ht="26.4">
      <c r="A1122" s="104" t="s">
        <v>579</v>
      </c>
      <c r="B1122" s="91">
        <v>4616763</v>
      </c>
      <c r="C1122" s="91">
        <v>4313893.7</v>
      </c>
      <c r="D1122" s="92">
        <v>93.439791039739305</v>
      </c>
      <c r="E1122" s="91">
        <v>134493.70000000001</v>
      </c>
    </row>
    <row r="1123" spans="1:5" ht="26.4">
      <c r="A1123" s="104" t="s">
        <v>580</v>
      </c>
      <c r="B1123" s="91">
        <v>41034</v>
      </c>
      <c r="C1123" s="91">
        <v>26562.97</v>
      </c>
      <c r="D1123" s="92">
        <v>64.734049812350705</v>
      </c>
      <c r="E1123" s="91">
        <v>14962.97</v>
      </c>
    </row>
    <row r="1124" spans="1:5">
      <c r="A1124" s="97" t="s">
        <v>515</v>
      </c>
      <c r="B1124" s="91">
        <v>271544</v>
      </c>
      <c r="C1124" s="91">
        <v>318930.51</v>
      </c>
      <c r="D1124" s="92">
        <v>117.450766726571</v>
      </c>
      <c r="E1124" s="91">
        <v>139004.14000000001</v>
      </c>
    </row>
    <row r="1125" spans="1:5">
      <c r="A1125" s="98" t="s">
        <v>516</v>
      </c>
      <c r="B1125" s="91">
        <v>271544</v>
      </c>
      <c r="C1125" s="91">
        <v>318930.51</v>
      </c>
      <c r="D1125" s="92">
        <v>117.450766726571</v>
      </c>
      <c r="E1125" s="91">
        <v>139004.14000000001</v>
      </c>
    </row>
    <row r="1126" spans="1:5" ht="26.4">
      <c r="A1126" s="99" t="s">
        <v>517</v>
      </c>
      <c r="B1126" s="91">
        <v>61544</v>
      </c>
      <c r="C1126" s="91">
        <v>13215.12</v>
      </c>
      <c r="D1126" s="92">
        <v>21.472637462628398</v>
      </c>
      <c r="E1126" s="91">
        <v>9980.32</v>
      </c>
    </row>
    <row r="1127" spans="1:5" ht="39.6">
      <c r="A1127" s="99" t="s">
        <v>518</v>
      </c>
      <c r="B1127" s="91">
        <v>0</v>
      </c>
      <c r="C1127" s="91">
        <v>6714.46</v>
      </c>
      <c r="D1127" s="92">
        <v>0</v>
      </c>
      <c r="E1127" s="91">
        <v>672.31</v>
      </c>
    </row>
    <row r="1128" spans="1:5" ht="52.8">
      <c r="A1128" s="99" t="s">
        <v>519</v>
      </c>
      <c r="B1128" s="91">
        <v>210000</v>
      </c>
      <c r="C1128" s="91">
        <v>299000.93</v>
      </c>
      <c r="D1128" s="92">
        <v>142.381395238095</v>
      </c>
      <c r="E1128" s="91">
        <v>128351.51</v>
      </c>
    </row>
    <row r="1129" spans="1:5" ht="26.4">
      <c r="A1129" s="97" t="s">
        <v>520</v>
      </c>
      <c r="B1129" s="91">
        <v>358313</v>
      </c>
      <c r="C1129" s="91">
        <v>509431.83</v>
      </c>
      <c r="D1129" s="92">
        <v>142.17508993533599</v>
      </c>
      <c r="E1129" s="91">
        <v>103350.09</v>
      </c>
    </row>
    <row r="1130" spans="1:5" ht="39.6">
      <c r="A1130" s="98" t="s">
        <v>521</v>
      </c>
      <c r="B1130" s="91">
        <v>358313</v>
      </c>
      <c r="C1130" s="91">
        <v>509431.83</v>
      </c>
      <c r="D1130" s="92">
        <v>142.17508993533599</v>
      </c>
      <c r="E1130" s="91">
        <v>103350.09</v>
      </c>
    </row>
    <row r="1131" spans="1:5" ht="52.8">
      <c r="A1131" s="99" t="s">
        <v>523</v>
      </c>
      <c r="B1131" s="91">
        <v>0</v>
      </c>
      <c r="C1131" s="91">
        <v>13944.1</v>
      </c>
      <c r="D1131" s="92">
        <v>0</v>
      </c>
      <c r="E1131" s="91">
        <v>13944.1</v>
      </c>
    </row>
    <row r="1132" spans="1:5" ht="79.2">
      <c r="A1132" s="99" t="s">
        <v>524</v>
      </c>
      <c r="B1132" s="91">
        <v>358313</v>
      </c>
      <c r="C1132" s="91">
        <v>429306.38</v>
      </c>
      <c r="D1132" s="92">
        <v>119.81323033213999</v>
      </c>
      <c r="E1132" s="91">
        <v>79095.61</v>
      </c>
    </row>
    <row r="1133" spans="1:5" ht="79.2">
      <c r="A1133" s="99" t="s">
        <v>525</v>
      </c>
      <c r="B1133" s="91">
        <v>0</v>
      </c>
      <c r="C1133" s="91">
        <v>66181.350000000006</v>
      </c>
      <c r="D1133" s="92">
        <v>0</v>
      </c>
      <c r="E1133" s="91">
        <v>10310.379999999999</v>
      </c>
    </row>
    <row r="1134" spans="1:5">
      <c r="A1134" s="96" t="s">
        <v>526</v>
      </c>
      <c r="B1134" s="91">
        <v>450255499</v>
      </c>
      <c r="C1134" s="91">
        <v>450255499</v>
      </c>
      <c r="D1134" s="92">
        <v>100</v>
      </c>
      <c r="E1134" s="91">
        <v>3208133</v>
      </c>
    </row>
    <row r="1135" spans="1:5" ht="26.4">
      <c r="A1135" s="97" t="s">
        <v>527</v>
      </c>
      <c r="B1135" s="91">
        <v>450255499</v>
      </c>
      <c r="C1135" s="91">
        <v>450255499</v>
      </c>
      <c r="D1135" s="92">
        <v>100</v>
      </c>
      <c r="E1135" s="91">
        <v>3208133</v>
      </c>
    </row>
    <row r="1136" spans="1:5">
      <c r="A1136" s="93" t="s">
        <v>529</v>
      </c>
      <c r="B1136" s="94">
        <v>527628441</v>
      </c>
      <c r="C1136" s="94">
        <v>191388896.75999999</v>
      </c>
      <c r="D1136" s="95">
        <v>36.273423092444702</v>
      </c>
      <c r="E1136" s="94">
        <v>23320730.329999998</v>
      </c>
    </row>
    <row r="1137" spans="1:5">
      <c r="A1137" s="96" t="s">
        <v>530</v>
      </c>
      <c r="B1137" s="91">
        <v>503053370</v>
      </c>
      <c r="C1137" s="91">
        <v>180726774.08000001</v>
      </c>
      <c r="D1137" s="92">
        <v>35.925964292814498</v>
      </c>
      <c r="E1137" s="91">
        <v>22558747.859999999</v>
      </c>
    </row>
    <row r="1138" spans="1:5">
      <c r="A1138" s="97" t="s">
        <v>531</v>
      </c>
      <c r="B1138" s="91">
        <v>140925265</v>
      </c>
      <c r="C1138" s="91">
        <v>47971063.07</v>
      </c>
      <c r="D1138" s="92">
        <v>34.040072991879804</v>
      </c>
      <c r="E1138" s="91">
        <v>9704554.8000000007</v>
      </c>
    </row>
    <row r="1139" spans="1:5">
      <c r="A1139" s="98" t="s">
        <v>532</v>
      </c>
      <c r="B1139" s="91">
        <v>93137875</v>
      </c>
      <c r="C1139" s="91">
        <v>31378776.07</v>
      </c>
      <c r="D1139" s="92">
        <v>33.690672103051497</v>
      </c>
      <c r="E1139" s="91">
        <v>6657609.71</v>
      </c>
    </row>
    <row r="1140" spans="1:5">
      <c r="A1140" s="98" t="s">
        <v>533</v>
      </c>
      <c r="B1140" s="91">
        <v>47787390</v>
      </c>
      <c r="C1140" s="91">
        <v>16592287</v>
      </c>
      <c r="D1140" s="92">
        <v>34.7210571659176</v>
      </c>
      <c r="E1140" s="91">
        <v>3046945.09</v>
      </c>
    </row>
    <row r="1141" spans="1:5">
      <c r="A1141" s="97" t="s">
        <v>534</v>
      </c>
      <c r="B1141" s="91">
        <v>1765893</v>
      </c>
      <c r="C1141" s="91">
        <v>557778.93000000005</v>
      </c>
      <c r="D1141" s="92">
        <v>31.586224646680201</v>
      </c>
      <c r="E1141" s="91">
        <v>146293.54999999999</v>
      </c>
    </row>
    <row r="1142" spans="1:5" ht="26.4">
      <c r="A1142" s="97" t="s">
        <v>535</v>
      </c>
      <c r="B1142" s="91">
        <v>93156845</v>
      </c>
      <c r="C1142" s="91">
        <v>32219790.18</v>
      </c>
      <c r="D1142" s="92">
        <v>34.586605181830699</v>
      </c>
      <c r="E1142" s="91">
        <v>7772842.9699999997</v>
      </c>
    </row>
    <row r="1143" spans="1:5">
      <c r="A1143" s="98" t="s">
        <v>536</v>
      </c>
      <c r="B1143" s="91">
        <v>82551870</v>
      </c>
      <c r="C1143" s="91">
        <v>28165927.140000001</v>
      </c>
      <c r="D1143" s="92">
        <v>34.119066158041001</v>
      </c>
      <c r="E1143" s="91">
        <v>6969267.5899999999</v>
      </c>
    </row>
    <row r="1144" spans="1:5">
      <c r="A1144" s="98" t="s">
        <v>537</v>
      </c>
      <c r="B1144" s="91">
        <v>10604975</v>
      </c>
      <c r="C1144" s="91">
        <v>4053863.04</v>
      </c>
      <c r="D1144" s="92">
        <v>38.226049943540701</v>
      </c>
      <c r="E1144" s="91">
        <v>803575.38</v>
      </c>
    </row>
    <row r="1145" spans="1:5" ht="26.4">
      <c r="A1145" s="97" t="s">
        <v>538</v>
      </c>
      <c r="B1145" s="91">
        <v>6595710</v>
      </c>
      <c r="C1145" s="91">
        <v>2186037.85</v>
      </c>
      <c r="D1145" s="92">
        <v>33.143328769760899</v>
      </c>
      <c r="E1145" s="91">
        <v>206937.77</v>
      </c>
    </row>
    <row r="1146" spans="1:5">
      <c r="A1146" s="98" t="s">
        <v>539</v>
      </c>
      <c r="B1146" s="91">
        <v>208556</v>
      </c>
      <c r="C1146" s="91">
        <v>58708.59</v>
      </c>
      <c r="D1146" s="92">
        <v>28.1500364410518</v>
      </c>
      <c r="E1146" s="91">
        <v>58708.59</v>
      </c>
    </row>
    <row r="1147" spans="1:5">
      <c r="A1147" s="98" t="s">
        <v>540</v>
      </c>
      <c r="B1147" s="91">
        <v>6387154</v>
      </c>
      <c r="C1147" s="91">
        <v>2127329.2599999998</v>
      </c>
      <c r="D1147" s="92">
        <v>33.306371820688803</v>
      </c>
      <c r="E1147" s="91">
        <v>148229.18</v>
      </c>
    </row>
    <row r="1148" spans="1:5" ht="26.4">
      <c r="A1148" s="97" t="s">
        <v>541</v>
      </c>
      <c r="B1148" s="91">
        <v>260609657</v>
      </c>
      <c r="C1148" s="91">
        <v>97792104.049999997</v>
      </c>
      <c r="D1148" s="92">
        <v>37.524359294943601</v>
      </c>
      <c r="E1148" s="91">
        <v>4728118.7699999996</v>
      </c>
    </row>
    <row r="1149" spans="1:5">
      <c r="A1149" s="98" t="s">
        <v>542</v>
      </c>
      <c r="B1149" s="91">
        <v>312144</v>
      </c>
      <c r="C1149" s="91">
        <v>152544.35999999999</v>
      </c>
      <c r="D1149" s="92">
        <v>48.8698677533446</v>
      </c>
      <c r="E1149" s="91">
        <v>58111.61</v>
      </c>
    </row>
    <row r="1150" spans="1:5" ht="26.4">
      <c r="A1150" s="99" t="s">
        <v>543</v>
      </c>
      <c r="B1150" s="91">
        <v>185</v>
      </c>
      <c r="C1150" s="91">
        <v>115.52</v>
      </c>
      <c r="D1150" s="92">
        <v>62.443243243243202</v>
      </c>
      <c r="E1150" s="91">
        <v>15.37</v>
      </c>
    </row>
    <row r="1151" spans="1:5" ht="26.4">
      <c r="A1151" s="99" t="s">
        <v>573</v>
      </c>
      <c r="B1151" s="91">
        <v>311959</v>
      </c>
      <c r="C1151" s="91">
        <v>152428.84</v>
      </c>
      <c r="D1151" s="92">
        <v>48.861818379979397</v>
      </c>
      <c r="E1151" s="91">
        <v>58096.24</v>
      </c>
    </row>
    <row r="1152" spans="1:5" ht="26.4">
      <c r="A1152" s="104" t="s">
        <v>574</v>
      </c>
      <c r="B1152" s="91">
        <v>110792</v>
      </c>
      <c r="C1152" s="91">
        <v>90016</v>
      </c>
      <c r="D1152" s="92">
        <v>81.247743519387697</v>
      </c>
      <c r="E1152" s="91">
        <v>25531</v>
      </c>
    </row>
    <row r="1153" spans="1:5" ht="26.4">
      <c r="A1153" s="104" t="s">
        <v>589</v>
      </c>
      <c r="B1153" s="91">
        <v>201167</v>
      </c>
      <c r="C1153" s="91">
        <v>62412.84</v>
      </c>
      <c r="D1153" s="92">
        <v>31.0253868676274</v>
      </c>
      <c r="E1153" s="91">
        <v>32565.24</v>
      </c>
    </row>
    <row r="1154" spans="1:5" ht="52.8">
      <c r="A1154" s="98" t="s">
        <v>544</v>
      </c>
      <c r="B1154" s="91">
        <v>46749484</v>
      </c>
      <c r="C1154" s="91">
        <v>9803920.2200000007</v>
      </c>
      <c r="D1154" s="92">
        <v>20.971183810285499</v>
      </c>
      <c r="E1154" s="91">
        <v>2190936.21</v>
      </c>
    </row>
    <row r="1155" spans="1:5" ht="39.6">
      <c r="A1155" s="99" t="s">
        <v>545</v>
      </c>
      <c r="B1155" s="91">
        <v>18020525</v>
      </c>
      <c r="C1155" s="91">
        <v>3659047.62</v>
      </c>
      <c r="D1155" s="92">
        <v>20.304889119490099</v>
      </c>
      <c r="E1155" s="91">
        <v>513921.07</v>
      </c>
    </row>
    <row r="1156" spans="1:5" ht="66">
      <c r="A1156" s="99" t="s">
        <v>546</v>
      </c>
      <c r="B1156" s="91">
        <v>28728959</v>
      </c>
      <c r="C1156" s="91">
        <v>6144872.5999999996</v>
      </c>
      <c r="D1156" s="92">
        <v>21.3891237757692</v>
      </c>
      <c r="E1156" s="91">
        <v>1677015.14</v>
      </c>
    </row>
    <row r="1157" spans="1:5" ht="26.4">
      <c r="A1157" s="98" t="s">
        <v>547</v>
      </c>
      <c r="B1157" s="91">
        <v>213470821</v>
      </c>
      <c r="C1157" s="91">
        <v>87835639.469999999</v>
      </c>
      <c r="D1157" s="92">
        <v>41.146438215085098</v>
      </c>
      <c r="E1157" s="91">
        <v>2479070.9500000002</v>
      </c>
    </row>
    <row r="1158" spans="1:5" ht="26.4">
      <c r="A1158" s="99" t="s">
        <v>548</v>
      </c>
      <c r="B1158" s="91">
        <v>45475553</v>
      </c>
      <c r="C1158" s="91">
        <v>19939630.210000001</v>
      </c>
      <c r="D1158" s="92">
        <v>43.846921905490603</v>
      </c>
      <c r="E1158" s="91">
        <v>602459.06999999995</v>
      </c>
    </row>
    <row r="1159" spans="1:5" ht="39.6">
      <c r="A1159" s="99" t="s">
        <v>549</v>
      </c>
      <c r="B1159" s="91">
        <v>167995268</v>
      </c>
      <c r="C1159" s="91">
        <v>67896009.260000005</v>
      </c>
      <c r="D1159" s="92">
        <v>40.415429594123999</v>
      </c>
      <c r="E1159" s="91">
        <v>1876611.88</v>
      </c>
    </row>
    <row r="1160" spans="1:5">
      <c r="A1160" s="98" t="s">
        <v>587</v>
      </c>
      <c r="B1160" s="91">
        <v>77208</v>
      </c>
      <c r="C1160" s="91">
        <v>0</v>
      </c>
      <c r="D1160" s="92">
        <v>0</v>
      </c>
      <c r="E1160" s="91">
        <v>0</v>
      </c>
    </row>
    <row r="1161" spans="1:5">
      <c r="A1161" s="96" t="s">
        <v>550</v>
      </c>
      <c r="B1161" s="91">
        <v>24575071</v>
      </c>
      <c r="C1161" s="91">
        <v>10662122.68</v>
      </c>
      <c r="D1161" s="92">
        <v>43.385928284805402</v>
      </c>
      <c r="E1161" s="91">
        <v>761982.47</v>
      </c>
    </row>
    <row r="1162" spans="1:5">
      <c r="A1162" s="97" t="s">
        <v>551</v>
      </c>
      <c r="B1162" s="91">
        <v>20089220</v>
      </c>
      <c r="C1162" s="91">
        <v>10662122.68</v>
      </c>
      <c r="D1162" s="92">
        <v>53.073850950908003</v>
      </c>
      <c r="E1162" s="91">
        <v>761982.47</v>
      </c>
    </row>
    <row r="1163" spans="1:5">
      <c r="A1163" s="97" t="s">
        <v>552</v>
      </c>
      <c r="B1163" s="91">
        <v>4485851</v>
      </c>
      <c r="C1163" s="91">
        <v>0</v>
      </c>
      <c r="D1163" s="92">
        <v>0</v>
      </c>
      <c r="E1163" s="91">
        <v>0</v>
      </c>
    </row>
    <row r="1164" spans="1:5" ht="26.4">
      <c r="A1164" s="98" t="s">
        <v>558</v>
      </c>
      <c r="B1164" s="91">
        <v>4485851</v>
      </c>
      <c r="C1164" s="91">
        <v>0</v>
      </c>
      <c r="D1164" s="92">
        <v>0</v>
      </c>
      <c r="E1164" s="91">
        <v>0</v>
      </c>
    </row>
    <row r="1165" spans="1:5" ht="26.4">
      <c r="A1165" s="99" t="s">
        <v>559</v>
      </c>
      <c r="B1165" s="91">
        <v>4485851</v>
      </c>
      <c r="C1165" s="91">
        <v>0</v>
      </c>
      <c r="D1165" s="92">
        <v>0</v>
      </c>
      <c r="E1165" s="91">
        <v>0</v>
      </c>
    </row>
    <row r="1166" spans="1:5">
      <c r="A1166" s="90" t="s">
        <v>116</v>
      </c>
      <c r="B1166" s="91">
        <v>-25616585</v>
      </c>
      <c r="C1166" s="91">
        <v>300522206.29000002</v>
      </c>
      <c r="D1166" s="92">
        <v>-1173.1548381253799</v>
      </c>
      <c r="E1166" s="91">
        <v>-12409826.1</v>
      </c>
    </row>
    <row r="1167" spans="1:5">
      <c r="A1167" s="90" t="s">
        <v>561</v>
      </c>
      <c r="B1167" s="91">
        <v>25616585</v>
      </c>
      <c r="C1167" s="91">
        <v>-300522206.29000002</v>
      </c>
      <c r="D1167" s="92">
        <v>-1173.1548381253799</v>
      </c>
      <c r="E1167" s="91">
        <v>12409826.1</v>
      </c>
    </row>
    <row r="1168" spans="1:5">
      <c r="A1168" s="96" t="s">
        <v>563</v>
      </c>
      <c r="B1168" s="91">
        <v>708000</v>
      </c>
      <c r="C1168" s="91">
        <v>8612.01</v>
      </c>
      <c r="D1168" s="92">
        <v>1.21638559322034</v>
      </c>
      <c r="E1168" s="91">
        <v>-10886.39</v>
      </c>
    </row>
    <row r="1169" spans="1:5">
      <c r="A1169" s="97" t="s">
        <v>594</v>
      </c>
      <c r="B1169" s="91">
        <v>708000</v>
      </c>
      <c r="C1169" s="91">
        <v>8612.01</v>
      </c>
      <c r="D1169" s="92">
        <v>1.21638559322034</v>
      </c>
      <c r="E1169" s="91">
        <v>-10886.39</v>
      </c>
    </row>
    <row r="1170" spans="1:5">
      <c r="A1170" s="96" t="s">
        <v>562</v>
      </c>
      <c r="B1170" s="91">
        <v>-1523495</v>
      </c>
      <c r="C1170" s="91">
        <v>-141472.1</v>
      </c>
      <c r="D1170" s="92">
        <v>9.2860232557376303</v>
      </c>
      <c r="E1170" s="91">
        <v>-21860.45</v>
      </c>
    </row>
    <row r="1171" spans="1:5">
      <c r="A1171" s="97" t="s">
        <v>598</v>
      </c>
      <c r="B1171" s="91">
        <v>-1523495</v>
      </c>
      <c r="C1171" s="91">
        <v>-141472.1</v>
      </c>
      <c r="D1171" s="92">
        <v>9.2860232557376303</v>
      </c>
      <c r="E1171" s="91">
        <v>-21860.45</v>
      </c>
    </row>
    <row r="1172" spans="1:5">
      <c r="A1172" s="96" t="s">
        <v>570</v>
      </c>
      <c r="B1172" s="91">
        <v>26432080</v>
      </c>
      <c r="C1172" s="91">
        <v>-300389346.19999999</v>
      </c>
      <c r="D1172" s="92">
        <v>-1136.4574645657899</v>
      </c>
      <c r="E1172" s="91">
        <v>12442572.939999999</v>
      </c>
    </row>
    <row r="1173" spans="1:5" ht="26.4">
      <c r="A1173" s="97" t="s">
        <v>565</v>
      </c>
      <c r="B1173" s="91">
        <v>910062</v>
      </c>
      <c r="C1173" s="91">
        <v>-171004.76</v>
      </c>
      <c r="D1173" s="92">
        <v>-18.790451639558601</v>
      </c>
      <c r="E1173" s="91">
        <v>-60155.76</v>
      </c>
    </row>
    <row r="1174" spans="1:5" ht="26.4">
      <c r="A1174" s="97" t="s">
        <v>566</v>
      </c>
      <c r="B1174" s="91">
        <v>25522018</v>
      </c>
      <c r="C1174" s="91">
        <v>-27407907.059999999</v>
      </c>
      <c r="D1174" s="92">
        <v>-107.389263106076</v>
      </c>
      <c r="E1174" s="91">
        <v>-15135861.66</v>
      </c>
    </row>
    <row r="1175" spans="1:5">
      <c r="A1175" s="90"/>
      <c r="B1175" s="91"/>
      <c r="C1175" s="91"/>
      <c r="D1175" s="92"/>
      <c r="E1175" s="91"/>
    </row>
    <row r="1176" spans="1:5">
      <c r="A1176" s="93" t="s">
        <v>569</v>
      </c>
      <c r="B1176" s="94"/>
      <c r="C1176" s="94"/>
      <c r="D1176" s="95"/>
      <c r="E1176" s="94"/>
    </row>
    <row r="1177" spans="1:5">
      <c r="A1177" s="93" t="s">
        <v>508</v>
      </c>
      <c r="B1177" s="94">
        <v>397818454</v>
      </c>
      <c r="C1177" s="94">
        <v>393742895.43000001</v>
      </c>
      <c r="D1177" s="95">
        <v>98.975522998236798</v>
      </c>
      <c r="E1177" s="94">
        <v>3080203.66</v>
      </c>
    </row>
    <row r="1178" spans="1:5" ht="26.4">
      <c r="A1178" s="96" t="s">
        <v>509</v>
      </c>
      <c r="B1178" s="91">
        <v>6579826</v>
      </c>
      <c r="C1178" s="91">
        <v>2799857.69</v>
      </c>
      <c r="D1178" s="92">
        <v>42.552153962734003</v>
      </c>
      <c r="E1178" s="91">
        <v>554068.18000000005</v>
      </c>
    </row>
    <row r="1179" spans="1:5">
      <c r="A1179" s="96" t="s">
        <v>512</v>
      </c>
      <c r="B1179" s="91">
        <v>4613006</v>
      </c>
      <c r="C1179" s="91">
        <v>4317415.74</v>
      </c>
      <c r="D1179" s="92">
        <v>93.592242021796594</v>
      </c>
      <c r="E1179" s="91">
        <v>166718.48000000001</v>
      </c>
    </row>
    <row r="1180" spans="1:5">
      <c r="A1180" s="97" t="s">
        <v>513</v>
      </c>
      <c r="B1180" s="91">
        <v>4551462</v>
      </c>
      <c r="C1180" s="91">
        <v>4269346.41</v>
      </c>
      <c r="D1180" s="92">
        <v>93.801649008604301</v>
      </c>
      <c r="E1180" s="91">
        <v>131173.41</v>
      </c>
    </row>
    <row r="1181" spans="1:5">
      <c r="A1181" s="98" t="s">
        <v>577</v>
      </c>
      <c r="B1181" s="91">
        <v>4551462</v>
      </c>
      <c r="C1181" s="91">
        <v>4269346.41</v>
      </c>
      <c r="D1181" s="92">
        <v>93.801649008604301</v>
      </c>
      <c r="E1181" s="91">
        <v>131173.41</v>
      </c>
    </row>
    <row r="1182" spans="1:5" ht="26.4">
      <c r="A1182" s="99" t="s">
        <v>578</v>
      </c>
      <c r="B1182" s="91">
        <v>4551462</v>
      </c>
      <c r="C1182" s="91">
        <v>4269346.41</v>
      </c>
      <c r="D1182" s="92">
        <v>93.801649008604301</v>
      </c>
      <c r="E1182" s="91">
        <v>131173.41</v>
      </c>
    </row>
    <row r="1183" spans="1:5" ht="26.4">
      <c r="A1183" s="104" t="s">
        <v>579</v>
      </c>
      <c r="B1183" s="91">
        <v>4551462</v>
      </c>
      <c r="C1183" s="91">
        <v>4269346.41</v>
      </c>
      <c r="D1183" s="92">
        <v>93.801649008604301</v>
      </c>
      <c r="E1183" s="91">
        <v>131173.41</v>
      </c>
    </row>
    <row r="1184" spans="1:5">
      <c r="A1184" s="97" t="s">
        <v>515</v>
      </c>
      <c r="B1184" s="91">
        <v>61544</v>
      </c>
      <c r="C1184" s="91">
        <v>19929.580000000002</v>
      </c>
      <c r="D1184" s="92">
        <v>32.382653061224502</v>
      </c>
      <c r="E1184" s="91">
        <v>10652.63</v>
      </c>
    </row>
    <row r="1185" spans="1:5">
      <c r="A1185" s="98" t="s">
        <v>516</v>
      </c>
      <c r="B1185" s="91">
        <v>61544</v>
      </c>
      <c r="C1185" s="91">
        <v>19929.580000000002</v>
      </c>
      <c r="D1185" s="92">
        <v>32.382653061224502</v>
      </c>
      <c r="E1185" s="91">
        <v>10652.63</v>
      </c>
    </row>
    <row r="1186" spans="1:5" ht="26.4">
      <c r="A1186" s="99" t="s">
        <v>517</v>
      </c>
      <c r="B1186" s="91">
        <v>61544</v>
      </c>
      <c r="C1186" s="91">
        <v>13215.12</v>
      </c>
      <c r="D1186" s="92">
        <v>21.472637462628398</v>
      </c>
      <c r="E1186" s="91">
        <v>9980.32</v>
      </c>
    </row>
    <row r="1187" spans="1:5" ht="39.6">
      <c r="A1187" s="99" t="s">
        <v>518</v>
      </c>
      <c r="B1187" s="91">
        <v>0</v>
      </c>
      <c r="C1187" s="91">
        <v>6714.46</v>
      </c>
      <c r="D1187" s="92">
        <v>0</v>
      </c>
      <c r="E1187" s="91">
        <v>672.31</v>
      </c>
    </row>
    <row r="1188" spans="1:5" ht="26.4">
      <c r="A1188" s="97" t="s">
        <v>520</v>
      </c>
      <c r="B1188" s="91">
        <v>0</v>
      </c>
      <c r="C1188" s="91">
        <v>28139.75</v>
      </c>
      <c r="D1188" s="92">
        <v>0</v>
      </c>
      <c r="E1188" s="91">
        <v>24892.44</v>
      </c>
    </row>
    <row r="1189" spans="1:5" ht="39.6">
      <c r="A1189" s="98" t="s">
        <v>521</v>
      </c>
      <c r="B1189" s="91">
        <v>0</v>
      </c>
      <c r="C1189" s="91">
        <v>28139.75</v>
      </c>
      <c r="D1189" s="92">
        <v>0</v>
      </c>
      <c r="E1189" s="91">
        <v>24892.44</v>
      </c>
    </row>
    <row r="1190" spans="1:5" ht="52.8">
      <c r="A1190" s="99" t="s">
        <v>523</v>
      </c>
      <c r="B1190" s="91">
        <v>0</v>
      </c>
      <c r="C1190" s="91">
        <v>13944.1</v>
      </c>
      <c r="D1190" s="92">
        <v>0</v>
      </c>
      <c r="E1190" s="91">
        <v>13944.1</v>
      </c>
    </row>
    <row r="1191" spans="1:5" ht="79.2">
      <c r="A1191" s="99" t="s">
        <v>524</v>
      </c>
      <c r="B1191" s="91">
        <v>0</v>
      </c>
      <c r="C1191" s="91">
        <v>5351.83</v>
      </c>
      <c r="D1191" s="92">
        <v>0</v>
      </c>
      <c r="E1191" s="91">
        <v>2104.52</v>
      </c>
    </row>
    <row r="1192" spans="1:5" ht="79.2">
      <c r="A1192" s="99" t="s">
        <v>525</v>
      </c>
      <c r="B1192" s="91">
        <v>0</v>
      </c>
      <c r="C1192" s="91">
        <v>8843.82</v>
      </c>
      <c r="D1192" s="92">
        <v>0</v>
      </c>
      <c r="E1192" s="91">
        <v>8843.82</v>
      </c>
    </row>
    <row r="1193" spans="1:5">
      <c r="A1193" s="96" t="s">
        <v>526</v>
      </c>
      <c r="B1193" s="91">
        <v>386625622</v>
      </c>
      <c r="C1193" s="91">
        <v>386625622</v>
      </c>
      <c r="D1193" s="92">
        <v>100</v>
      </c>
      <c r="E1193" s="91">
        <v>2359417</v>
      </c>
    </row>
    <row r="1194" spans="1:5" ht="26.4">
      <c r="A1194" s="97" t="s">
        <v>527</v>
      </c>
      <c r="B1194" s="91">
        <v>386625622</v>
      </c>
      <c r="C1194" s="91">
        <v>386625622</v>
      </c>
      <c r="D1194" s="92">
        <v>100</v>
      </c>
      <c r="E1194" s="91">
        <v>2359417</v>
      </c>
    </row>
    <row r="1195" spans="1:5">
      <c r="A1195" s="93" t="s">
        <v>529</v>
      </c>
      <c r="B1195" s="94">
        <v>397913021</v>
      </c>
      <c r="C1195" s="94">
        <v>154529348.38999999</v>
      </c>
      <c r="D1195" s="95">
        <v>38.834956443910897</v>
      </c>
      <c r="E1195" s="94">
        <v>16649098.75</v>
      </c>
    </row>
    <row r="1196" spans="1:5">
      <c r="A1196" s="96" t="s">
        <v>530</v>
      </c>
      <c r="B1196" s="91">
        <v>389387974</v>
      </c>
      <c r="C1196" s="91">
        <v>153524173.84</v>
      </c>
      <c r="D1196" s="92">
        <v>39.427045540959597</v>
      </c>
      <c r="E1196" s="91">
        <v>16563261.25</v>
      </c>
    </row>
    <row r="1197" spans="1:5">
      <c r="A1197" s="97" t="s">
        <v>531</v>
      </c>
      <c r="B1197" s="91">
        <v>106758396</v>
      </c>
      <c r="C1197" s="91">
        <v>37327937.710000001</v>
      </c>
      <c r="D1197" s="92">
        <v>34.964873123421597</v>
      </c>
      <c r="E1197" s="91">
        <v>7405955.46</v>
      </c>
    </row>
    <row r="1198" spans="1:5">
      <c r="A1198" s="98" t="s">
        <v>532</v>
      </c>
      <c r="B1198" s="91">
        <v>77254698</v>
      </c>
      <c r="C1198" s="91">
        <v>26052336.219999999</v>
      </c>
      <c r="D1198" s="92">
        <v>33.722656219560903</v>
      </c>
      <c r="E1198" s="91">
        <v>5544844.6699999999</v>
      </c>
    </row>
    <row r="1199" spans="1:5">
      <c r="A1199" s="98" t="s">
        <v>533</v>
      </c>
      <c r="B1199" s="91">
        <v>29503698</v>
      </c>
      <c r="C1199" s="91">
        <v>11275601.49</v>
      </c>
      <c r="D1199" s="92">
        <v>38.217587130942</v>
      </c>
      <c r="E1199" s="91">
        <v>1861110.79</v>
      </c>
    </row>
    <row r="1200" spans="1:5">
      <c r="A1200" s="97" t="s">
        <v>534</v>
      </c>
      <c r="B1200" s="91">
        <v>1765893</v>
      </c>
      <c r="C1200" s="91">
        <v>557778.93000000005</v>
      </c>
      <c r="D1200" s="92">
        <v>31.586224646680201</v>
      </c>
      <c r="E1200" s="91">
        <v>146293.54999999999</v>
      </c>
    </row>
    <row r="1201" spans="1:5" ht="26.4">
      <c r="A1201" s="97" t="s">
        <v>535</v>
      </c>
      <c r="B1201" s="91">
        <v>64980531</v>
      </c>
      <c r="C1201" s="91">
        <v>26090846.469999999</v>
      </c>
      <c r="D1201" s="92">
        <v>40.151790187741</v>
      </c>
      <c r="E1201" s="91">
        <v>6529525.9199999999</v>
      </c>
    </row>
    <row r="1202" spans="1:5">
      <c r="A1202" s="98" t="s">
        <v>536</v>
      </c>
      <c r="B1202" s="91">
        <v>54893306</v>
      </c>
      <c r="C1202" s="91">
        <v>22036983.43</v>
      </c>
      <c r="D1202" s="92">
        <v>40.145119752852899</v>
      </c>
      <c r="E1202" s="91">
        <v>5725950.54</v>
      </c>
    </row>
    <row r="1203" spans="1:5">
      <c r="A1203" s="98" t="s">
        <v>537</v>
      </c>
      <c r="B1203" s="91">
        <v>10087225</v>
      </c>
      <c r="C1203" s="91">
        <v>4053863.04</v>
      </c>
      <c r="D1203" s="92">
        <v>40.188089786834297</v>
      </c>
      <c r="E1203" s="91">
        <v>803575.38</v>
      </c>
    </row>
    <row r="1204" spans="1:5" ht="26.4">
      <c r="A1204" s="97" t="s">
        <v>538</v>
      </c>
      <c r="B1204" s="91">
        <v>2357066</v>
      </c>
      <c r="C1204" s="91">
        <v>1677549.74</v>
      </c>
      <c r="D1204" s="92">
        <v>71.171097457601903</v>
      </c>
      <c r="E1204" s="91">
        <v>0</v>
      </c>
    </row>
    <row r="1205" spans="1:5">
      <c r="A1205" s="98" t="s">
        <v>540</v>
      </c>
      <c r="B1205" s="91">
        <v>2357066</v>
      </c>
      <c r="C1205" s="91">
        <v>1677549.74</v>
      </c>
      <c r="D1205" s="92">
        <v>71.171097457601903</v>
      </c>
      <c r="E1205" s="91">
        <v>0</v>
      </c>
    </row>
    <row r="1206" spans="1:5" ht="26.4">
      <c r="A1206" s="97" t="s">
        <v>541</v>
      </c>
      <c r="B1206" s="91">
        <v>213526088</v>
      </c>
      <c r="C1206" s="91">
        <v>87870060.989999995</v>
      </c>
      <c r="D1206" s="92">
        <v>41.151908796268501</v>
      </c>
      <c r="E1206" s="91">
        <v>2481486.3199999998</v>
      </c>
    </row>
    <row r="1207" spans="1:5">
      <c r="A1207" s="98" t="s">
        <v>542</v>
      </c>
      <c r="B1207" s="91">
        <v>55267</v>
      </c>
      <c r="C1207" s="91">
        <v>34421.519999999997</v>
      </c>
      <c r="D1207" s="92">
        <v>62.282229902111602</v>
      </c>
      <c r="E1207" s="91">
        <v>2415.37</v>
      </c>
    </row>
    <row r="1208" spans="1:5" ht="26.4">
      <c r="A1208" s="99" t="s">
        <v>543</v>
      </c>
      <c r="B1208" s="91">
        <v>185</v>
      </c>
      <c r="C1208" s="91">
        <v>115.52</v>
      </c>
      <c r="D1208" s="92">
        <v>62.443243243243202</v>
      </c>
      <c r="E1208" s="91">
        <v>15.37</v>
      </c>
    </row>
    <row r="1209" spans="1:5" ht="26.4">
      <c r="A1209" s="99" t="s">
        <v>573</v>
      </c>
      <c r="B1209" s="91">
        <v>55082</v>
      </c>
      <c r="C1209" s="91">
        <v>34306</v>
      </c>
      <c r="D1209" s="92">
        <v>62.281689118042202</v>
      </c>
      <c r="E1209" s="91">
        <v>2400</v>
      </c>
    </row>
    <row r="1210" spans="1:5" ht="26.4">
      <c r="A1210" s="104" t="s">
        <v>574</v>
      </c>
      <c r="B1210" s="91">
        <v>55082</v>
      </c>
      <c r="C1210" s="91">
        <v>34306</v>
      </c>
      <c r="D1210" s="92">
        <v>62.281689118042202</v>
      </c>
      <c r="E1210" s="91">
        <v>2400</v>
      </c>
    </row>
    <row r="1211" spans="1:5" ht="26.4">
      <c r="A1211" s="98" t="s">
        <v>547</v>
      </c>
      <c r="B1211" s="91">
        <v>213470821</v>
      </c>
      <c r="C1211" s="91">
        <v>87835639.469999999</v>
      </c>
      <c r="D1211" s="92">
        <v>41.146438215085098</v>
      </c>
      <c r="E1211" s="91">
        <v>2479070.9500000002</v>
      </c>
    </row>
    <row r="1212" spans="1:5" ht="26.4">
      <c r="A1212" s="99" t="s">
        <v>548</v>
      </c>
      <c r="B1212" s="91">
        <v>45475553</v>
      </c>
      <c r="C1212" s="91">
        <v>19939630.210000001</v>
      </c>
      <c r="D1212" s="92">
        <v>43.846921905490603</v>
      </c>
      <c r="E1212" s="91">
        <v>602459.06999999995</v>
      </c>
    </row>
    <row r="1213" spans="1:5" ht="39.6">
      <c r="A1213" s="99" t="s">
        <v>549</v>
      </c>
      <c r="B1213" s="91">
        <v>167995268</v>
      </c>
      <c r="C1213" s="91">
        <v>67896009.260000005</v>
      </c>
      <c r="D1213" s="92">
        <v>40.415429594123999</v>
      </c>
      <c r="E1213" s="91">
        <v>1876611.88</v>
      </c>
    </row>
    <row r="1214" spans="1:5">
      <c r="A1214" s="96" t="s">
        <v>550</v>
      </c>
      <c r="B1214" s="91">
        <v>8525047</v>
      </c>
      <c r="C1214" s="91">
        <v>1005174.55</v>
      </c>
      <c r="D1214" s="92">
        <v>11.7908388071057</v>
      </c>
      <c r="E1214" s="91">
        <v>85837.5</v>
      </c>
    </row>
    <row r="1215" spans="1:5">
      <c r="A1215" s="97" t="s">
        <v>551</v>
      </c>
      <c r="B1215" s="91">
        <v>4039196</v>
      </c>
      <c r="C1215" s="91">
        <v>1005174.55</v>
      </c>
      <c r="D1215" s="92">
        <v>24.885510631323701</v>
      </c>
      <c r="E1215" s="91">
        <v>85837.5</v>
      </c>
    </row>
    <row r="1216" spans="1:5">
      <c r="A1216" s="97" t="s">
        <v>552</v>
      </c>
      <c r="B1216" s="91">
        <v>4485851</v>
      </c>
      <c r="C1216" s="91">
        <v>0</v>
      </c>
      <c r="D1216" s="92">
        <v>0</v>
      </c>
      <c r="E1216" s="91">
        <v>0</v>
      </c>
    </row>
    <row r="1217" spans="1:5" ht="26.4">
      <c r="A1217" s="98" t="s">
        <v>558</v>
      </c>
      <c r="B1217" s="91">
        <v>4485851</v>
      </c>
      <c r="C1217" s="91">
        <v>0</v>
      </c>
      <c r="D1217" s="92">
        <v>0</v>
      </c>
      <c r="E1217" s="91">
        <v>0</v>
      </c>
    </row>
    <row r="1218" spans="1:5" ht="26.4">
      <c r="A1218" s="99" t="s">
        <v>559</v>
      </c>
      <c r="B1218" s="91">
        <v>4485851</v>
      </c>
      <c r="C1218" s="91">
        <v>0</v>
      </c>
      <c r="D1218" s="92">
        <v>0</v>
      </c>
      <c r="E1218" s="91">
        <v>0</v>
      </c>
    </row>
    <row r="1219" spans="1:5">
      <c r="A1219" s="90" t="s">
        <v>116</v>
      </c>
      <c r="B1219" s="91">
        <v>-94567</v>
      </c>
      <c r="C1219" s="91">
        <v>239213547.03999999</v>
      </c>
      <c r="D1219" s="92">
        <v>-252956.683663434</v>
      </c>
      <c r="E1219" s="91">
        <v>-13568895.09</v>
      </c>
    </row>
    <row r="1220" spans="1:5">
      <c r="A1220" s="90" t="s">
        <v>561</v>
      </c>
      <c r="B1220" s="91">
        <v>94567</v>
      </c>
      <c r="C1220" s="91">
        <v>-239213547.03999999</v>
      </c>
      <c r="D1220" s="92">
        <v>-252956.683663434</v>
      </c>
      <c r="E1220" s="91">
        <v>13568895.09</v>
      </c>
    </row>
    <row r="1221" spans="1:5">
      <c r="A1221" s="96" t="s">
        <v>563</v>
      </c>
      <c r="B1221" s="91">
        <v>708000</v>
      </c>
      <c r="C1221" s="91">
        <v>8612.01</v>
      </c>
      <c r="D1221" s="92">
        <v>1.21638559322034</v>
      </c>
      <c r="E1221" s="91">
        <v>-10886.39</v>
      </c>
    </row>
    <row r="1222" spans="1:5">
      <c r="A1222" s="97" t="s">
        <v>594</v>
      </c>
      <c r="B1222" s="91">
        <v>708000</v>
      </c>
      <c r="C1222" s="91">
        <v>8612.01</v>
      </c>
      <c r="D1222" s="92">
        <v>1.21638559322034</v>
      </c>
      <c r="E1222" s="91">
        <v>-10886.39</v>
      </c>
    </row>
    <row r="1223" spans="1:5">
      <c r="A1223" s="96" t="s">
        <v>562</v>
      </c>
      <c r="B1223" s="91">
        <v>-1523495</v>
      </c>
      <c r="C1223" s="91">
        <v>-141472.1</v>
      </c>
      <c r="D1223" s="92">
        <v>9.2860232557376303</v>
      </c>
      <c r="E1223" s="91">
        <v>-21860.45</v>
      </c>
    </row>
    <row r="1224" spans="1:5">
      <c r="A1224" s="97" t="s">
        <v>598</v>
      </c>
      <c r="B1224" s="91">
        <v>-1523495</v>
      </c>
      <c r="C1224" s="91">
        <v>-141472.1</v>
      </c>
      <c r="D1224" s="92">
        <v>9.2860232557376303</v>
      </c>
      <c r="E1224" s="91">
        <v>-21860.45</v>
      </c>
    </row>
    <row r="1225" spans="1:5">
      <c r="A1225" s="96" t="s">
        <v>570</v>
      </c>
      <c r="B1225" s="91">
        <v>910062</v>
      </c>
      <c r="C1225" s="91">
        <v>-239080686.94999999</v>
      </c>
      <c r="D1225" s="92">
        <v>-26270.8130819658</v>
      </c>
      <c r="E1225" s="91">
        <v>13601641.93</v>
      </c>
    </row>
    <row r="1226" spans="1:5" ht="26.4">
      <c r="A1226" s="97" t="s">
        <v>565</v>
      </c>
      <c r="B1226" s="91">
        <v>910062</v>
      </c>
      <c r="C1226" s="91">
        <v>-171004.76</v>
      </c>
      <c r="D1226" s="92">
        <v>-18.790451639558601</v>
      </c>
      <c r="E1226" s="91">
        <v>-60155.76</v>
      </c>
    </row>
    <row r="1227" spans="1:5">
      <c r="A1227" s="90"/>
      <c r="B1227" s="91"/>
      <c r="C1227" s="91"/>
      <c r="D1227" s="92"/>
      <c r="E1227" s="91"/>
    </row>
    <row r="1228" spans="1:5" ht="26.4">
      <c r="A1228" s="93" t="s">
        <v>571</v>
      </c>
      <c r="B1228" s="94"/>
      <c r="C1228" s="94"/>
      <c r="D1228" s="95"/>
      <c r="E1228" s="94"/>
    </row>
    <row r="1229" spans="1:5">
      <c r="A1229" s="93" t="s">
        <v>508</v>
      </c>
      <c r="B1229" s="94">
        <v>104193402</v>
      </c>
      <c r="C1229" s="94">
        <v>98168207.620000005</v>
      </c>
      <c r="D1229" s="95">
        <v>94.217297578977195</v>
      </c>
      <c r="E1229" s="94">
        <v>7830700.5700000003</v>
      </c>
    </row>
    <row r="1230" spans="1:5" ht="26.4">
      <c r="A1230" s="96" t="s">
        <v>509</v>
      </c>
      <c r="B1230" s="91">
        <v>0</v>
      </c>
      <c r="C1230" s="91">
        <v>11584.23</v>
      </c>
      <c r="D1230" s="92">
        <v>0</v>
      </c>
      <c r="E1230" s="91">
        <v>11584.23</v>
      </c>
    </row>
    <row r="1231" spans="1:5">
      <c r="A1231" s="96" t="s">
        <v>510</v>
      </c>
      <c r="B1231" s="91">
        <v>39888877</v>
      </c>
      <c r="C1231" s="91">
        <v>33675343.119999997</v>
      </c>
      <c r="D1231" s="92">
        <v>84.422890922700105</v>
      </c>
      <c r="E1231" s="91">
        <v>6745307.9199999999</v>
      </c>
    </row>
    <row r="1232" spans="1:5">
      <c r="A1232" s="97" t="s">
        <v>511</v>
      </c>
      <c r="B1232" s="91">
        <v>39811669</v>
      </c>
      <c r="C1232" s="91">
        <v>33615148.810000002</v>
      </c>
      <c r="D1232" s="92">
        <v>84.435417188864903</v>
      </c>
      <c r="E1232" s="91">
        <v>6700964.4400000004</v>
      </c>
    </row>
    <row r="1233" spans="1:5">
      <c r="A1233" s="97" t="s">
        <v>586</v>
      </c>
      <c r="B1233" s="91">
        <v>77208</v>
      </c>
      <c r="C1233" s="91">
        <v>60194.31</v>
      </c>
      <c r="D1233" s="92">
        <v>77.963824992228794</v>
      </c>
      <c r="E1233" s="91">
        <v>44343.48</v>
      </c>
    </row>
    <row r="1234" spans="1:5">
      <c r="A1234" s="96" t="s">
        <v>512</v>
      </c>
      <c r="B1234" s="91">
        <v>674648</v>
      </c>
      <c r="C1234" s="91">
        <v>851403.27</v>
      </c>
      <c r="D1234" s="92">
        <v>126.199628547035</v>
      </c>
      <c r="E1234" s="91">
        <v>225092.42</v>
      </c>
    </row>
    <row r="1235" spans="1:5">
      <c r="A1235" s="97" t="s">
        <v>513</v>
      </c>
      <c r="B1235" s="91">
        <v>106335</v>
      </c>
      <c r="C1235" s="91">
        <v>71110.259999999995</v>
      </c>
      <c r="D1235" s="92">
        <v>66.873804485823101</v>
      </c>
      <c r="E1235" s="91">
        <v>18283.259999999998</v>
      </c>
    </row>
    <row r="1236" spans="1:5">
      <c r="A1236" s="98" t="s">
        <v>577</v>
      </c>
      <c r="B1236" s="91">
        <v>106335</v>
      </c>
      <c r="C1236" s="91">
        <v>71110.259999999995</v>
      </c>
      <c r="D1236" s="92">
        <v>66.873804485823101</v>
      </c>
      <c r="E1236" s="91">
        <v>18283.259999999998</v>
      </c>
    </row>
    <row r="1237" spans="1:5" ht="26.4">
      <c r="A1237" s="99" t="s">
        <v>578</v>
      </c>
      <c r="B1237" s="91">
        <v>106335</v>
      </c>
      <c r="C1237" s="91">
        <v>71110.259999999995</v>
      </c>
      <c r="D1237" s="92">
        <v>66.873804485823101</v>
      </c>
      <c r="E1237" s="91">
        <v>18283.259999999998</v>
      </c>
    </row>
    <row r="1238" spans="1:5" ht="26.4">
      <c r="A1238" s="104" t="s">
        <v>579</v>
      </c>
      <c r="B1238" s="91">
        <v>65301</v>
      </c>
      <c r="C1238" s="91">
        <v>44547.29</v>
      </c>
      <c r="D1238" s="92">
        <v>68.218388692363106</v>
      </c>
      <c r="E1238" s="91">
        <v>3320.29</v>
      </c>
    </row>
    <row r="1239" spans="1:5" ht="26.4">
      <c r="A1239" s="104" t="s">
        <v>580</v>
      </c>
      <c r="B1239" s="91">
        <v>41034</v>
      </c>
      <c r="C1239" s="91">
        <v>26562.97</v>
      </c>
      <c r="D1239" s="92">
        <v>64.734049812350705</v>
      </c>
      <c r="E1239" s="91">
        <v>14962.97</v>
      </c>
    </row>
    <row r="1240" spans="1:5">
      <c r="A1240" s="97" t="s">
        <v>515</v>
      </c>
      <c r="B1240" s="91">
        <v>210000</v>
      </c>
      <c r="C1240" s="91">
        <v>299000.93</v>
      </c>
      <c r="D1240" s="92">
        <v>142.381395238095</v>
      </c>
      <c r="E1240" s="91">
        <v>128351.51</v>
      </c>
    </row>
    <row r="1241" spans="1:5">
      <c r="A1241" s="98" t="s">
        <v>516</v>
      </c>
      <c r="B1241" s="91">
        <v>210000</v>
      </c>
      <c r="C1241" s="91">
        <v>299000.93</v>
      </c>
      <c r="D1241" s="92">
        <v>142.381395238095</v>
      </c>
      <c r="E1241" s="91">
        <v>128351.51</v>
      </c>
    </row>
    <row r="1242" spans="1:5" ht="52.8">
      <c r="A1242" s="99" t="s">
        <v>519</v>
      </c>
      <c r="B1242" s="91">
        <v>210000</v>
      </c>
      <c r="C1242" s="91">
        <v>299000.93</v>
      </c>
      <c r="D1242" s="92">
        <v>142.381395238095</v>
      </c>
      <c r="E1242" s="91">
        <v>128351.51</v>
      </c>
    </row>
    <row r="1243" spans="1:5" ht="26.4">
      <c r="A1243" s="97" t="s">
        <v>520</v>
      </c>
      <c r="B1243" s="91">
        <v>358313</v>
      </c>
      <c r="C1243" s="91">
        <v>481292.08</v>
      </c>
      <c r="D1243" s="92">
        <v>134.32169081222301</v>
      </c>
      <c r="E1243" s="91">
        <v>78457.649999999994</v>
      </c>
    </row>
    <row r="1244" spans="1:5" ht="39.6">
      <c r="A1244" s="98" t="s">
        <v>521</v>
      </c>
      <c r="B1244" s="91">
        <v>358313</v>
      </c>
      <c r="C1244" s="91">
        <v>481292.08</v>
      </c>
      <c r="D1244" s="92">
        <v>134.32169081222301</v>
      </c>
      <c r="E1244" s="91">
        <v>78457.649999999994</v>
      </c>
    </row>
    <row r="1245" spans="1:5" ht="79.2">
      <c r="A1245" s="99" t="s">
        <v>524</v>
      </c>
      <c r="B1245" s="91">
        <v>358313</v>
      </c>
      <c r="C1245" s="91">
        <v>423954.55</v>
      </c>
      <c r="D1245" s="92">
        <v>118.31961162447401</v>
      </c>
      <c r="E1245" s="91">
        <v>76991.09</v>
      </c>
    </row>
    <row r="1246" spans="1:5" ht="79.2">
      <c r="A1246" s="99" t="s">
        <v>525</v>
      </c>
      <c r="B1246" s="91">
        <v>0</v>
      </c>
      <c r="C1246" s="91">
        <v>57337.53</v>
      </c>
      <c r="D1246" s="92">
        <v>0</v>
      </c>
      <c r="E1246" s="91">
        <v>1466.56</v>
      </c>
    </row>
    <row r="1247" spans="1:5">
      <c r="A1247" s="96" t="s">
        <v>526</v>
      </c>
      <c r="B1247" s="91">
        <v>63629877</v>
      </c>
      <c r="C1247" s="91">
        <v>63629877</v>
      </c>
      <c r="D1247" s="92">
        <v>100</v>
      </c>
      <c r="E1247" s="91">
        <v>848716</v>
      </c>
    </row>
    <row r="1248" spans="1:5" ht="26.4">
      <c r="A1248" s="97" t="s">
        <v>527</v>
      </c>
      <c r="B1248" s="91">
        <v>63629877</v>
      </c>
      <c r="C1248" s="91">
        <v>63629877</v>
      </c>
      <c r="D1248" s="92">
        <v>100</v>
      </c>
      <c r="E1248" s="91">
        <v>848716</v>
      </c>
    </row>
    <row r="1249" spans="1:5">
      <c r="A1249" s="93" t="s">
        <v>529</v>
      </c>
      <c r="B1249" s="94">
        <v>129715420</v>
      </c>
      <c r="C1249" s="94">
        <v>36859548.369999997</v>
      </c>
      <c r="D1249" s="95">
        <v>28.415702905637598</v>
      </c>
      <c r="E1249" s="94">
        <v>6671631.5800000001</v>
      </c>
    </row>
    <row r="1250" spans="1:5">
      <c r="A1250" s="96" t="s">
        <v>530</v>
      </c>
      <c r="B1250" s="91">
        <v>113665396</v>
      </c>
      <c r="C1250" s="91">
        <v>27202600.239999998</v>
      </c>
      <c r="D1250" s="92">
        <v>23.932173904536398</v>
      </c>
      <c r="E1250" s="91">
        <v>5995486.6100000003</v>
      </c>
    </row>
    <row r="1251" spans="1:5">
      <c r="A1251" s="97" t="s">
        <v>531</v>
      </c>
      <c r="B1251" s="91">
        <v>34166869</v>
      </c>
      <c r="C1251" s="91">
        <v>10643125.359999999</v>
      </c>
      <c r="D1251" s="92">
        <v>31.150426338450799</v>
      </c>
      <c r="E1251" s="91">
        <v>2298599.34</v>
      </c>
    </row>
    <row r="1252" spans="1:5">
      <c r="A1252" s="98" t="s">
        <v>532</v>
      </c>
      <c r="B1252" s="91">
        <v>15883177</v>
      </c>
      <c r="C1252" s="91">
        <v>5326439.8499999996</v>
      </c>
      <c r="D1252" s="92">
        <v>33.535103524943402</v>
      </c>
      <c r="E1252" s="91">
        <v>1112765.04</v>
      </c>
    </row>
    <row r="1253" spans="1:5">
      <c r="A1253" s="98" t="s">
        <v>533</v>
      </c>
      <c r="B1253" s="91">
        <v>18283692</v>
      </c>
      <c r="C1253" s="91">
        <v>5316685.51</v>
      </c>
      <c r="D1253" s="92">
        <v>29.078839820753899</v>
      </c>
      <c r="E1253" s="91">
        <v>1185834.3</v>
      </c>
    </row>
    <row r="1254" spans="1:5" ht="26.4">
      <c r="A1254" s="97" t="s">
        <v>535</v>
      </c>
      <c r="B1254" s="91">
        <v>28176314</v>
      </c>
      <c r="C1254" s="91">
        <v>6128943.71</v>
      </c>
      <c r="D1254" s="92">
        <v>21.752113175626899</v>
      </c>
      <c r="E1254" s="91">
        <v>1243317.05</v>
      </c>
    </row>
    <row r="1255" spans="1:5">
      <c r="A1255" s="98" t="s">
        <v>536</v>
      </c>
      <c r="B1255" s="91">
        <v>27658564</v>
      </c>
      <c r="C1255" s="91">
        <v>6128943.71</v>
      </c>
      <c r="D1255" s="92">
        <v>22.159298327997099</v>
      </c>
      <c r="E1255" s="91">
        <v>1243317.05</v>
      </c>
    </row>
    <row r="1256" spans="1:5">
      <c r="A1256" s="98" t="s">
        <v>537</v>
      </c>
      <c r="B1256" s="91">
        <v>517750</v>
      </c>
      <c r="C1256" s="91">
        <v>0</v>
      </c>
      <c r="D1256" s="92">
        <v>0</v>
      </c>
      <c r="E1256" s="91">
        <v>0</v>
      </c>
    </row>
    <row r="1257" spans="1:5" ht="26.4">
      <c r="A1257" s="97" t="s">
        <v>538</v>
      </c>
      <c r="B1257" s="91">
        <v>4238644</v>
      </c>
      <c r="C1257" s="91">
        <v>508488.11</v>
      </c>
      <c r="D1257" s="92">
        <v>11.996480714115201</v>
      </c>
      <c r="E1257" s="91">
        <v>206937.77</v>
      </c>
    </row>
    <row r="1258" spans="1:5">
      <c r="A1258" s="98" t="s">
        <v>539</v>
      </c>
      <c r="B1258" s="91">
        <v>208556</v>
      </c>
      <c r="C1258" s="91">
        <v>58708.59</v>
      </c>
      <c r="D1258" s="92">
        <v>28.1500364410518</v>
      </c>
      <c r="E1258" s="91">
        <v>58708.59</v>
      </c>
    </row>
    <row r="1259" spans="1:5">
      <c r="A1259" s="98" t="s">
        <v>540</v>
      </c>
      <c r="B1259" s="91">
        <v>4030088</v>
      </c>
      <c r="C1259" s="91">
        <v>449779.52</v>
      </c>
      <c r="D1259" s="92">
        <v>11.160538429930099</v>
      </c>
      <c r="E1259" s="91">
        <v>148229.18</v>
      </c>
    </row>
    <row r="1260" spans="1:5" ht="26.4">
      <c r="A1260" s="97" t="s">
        <v>541</v>
      </c>
      <c r="B1260" s="91">
        <v>47083569</v>
      </c>
      <c r="C1260" s="91">
        <v>9922043.0600000005</v>
      </c>
      <c r="D1260" s="92">
        <v>21.073260312955501</v>
      </c>
      <c r="E1260" s="91">
        <v>2246632.4500000002</v>
      </c>
    </row>
    <row r="1261" spans="1:5">
      <c r="A1261" s="98" t="s">
        <v>542</v>
      </c>
      <c r="B1261" s="91">
        <v>256877</v>
      </c>
      <c r="C1261" s="91">
        <v>118122.84</v>
      </c>
      <c r="D1261" s="92">
        <v>45.984202556087098</v>
      </c>
      <c r="E1261" s="91">
        <v>55696.24</v>
      </c>
    </row>
    <row r="1262" spans="1:5" ht="26.4">
      <c r="A1262" s="99" t="s">
        <v>573</v>
      </c>
      <c r="B1262" s="91">
        <v>256877</v>
      </c>
      <c r="C1262" s="91">
        <v>118122.84</v>
      </c>
      <c r="D1262" s="92">
        <v>45.984202556087098</v>
      </c>
      <c r="E1262" s="91">
        <v>55696.24</v>
      </c>
    </row>
    <row r="1263" spans="1:5" ht="26.4">
      <c r="A1263" s="104" t="s">
        <v>574</v>
      </c>
      <c r="B1263" s="91">
        <v>55710</v>
      </c>
      <c r="C1263" s="91">
        <v>55710</v>
      </c>
      <c r="D1263" s="92">
        <v>100</v>
      </c>
      <c r="E1263" s="91">
        <v>23131</v>
      </c>
    </row>
    <row r="1264" spans="1:5" ht="26.4">
      <c r="A1264" s="104" t="s">
        <v>589</v>
      </c>
      <c r="B1264" s="91">
        <v>201167</v>
      </c>
      <c r="C1264" s="91">
        <v>62412.84</v>
      </c>
      <c r="D1264" s="92">
        <v>31.0253868676274</v>
      </c>
      <c r="E1264" s="91">
        <v>32565.24</v>
      </c>
    </row>
    <row r="1265" spans="1:5" ht="52.8">
      <c r="A1265" s="98" t="s">
        <v>544</v>
      </c>
      <c r="B1265" s="91">
        <v>46749484</v>
      </c>
      <c r="C1265" s="91">
        <v>9803920.2200000007</v>
      </c>
      <c r="D1265" s="92">
        <v>20.971183810285499</v>
      </c>
      <c r="E1265" s="91">
        <v>2190936.21</v>
      </c>
    </row>
    <row r="1266" spans="1:5" ht="39.6">
      <c r="A1266" s="99" t="s">
        <v>545</v>
      </c>
      <c r="B1266" s="91">
        <v>18020525</v>
      </c>
      <c r="C1266" s="91">
        <v>3659047.62</v>
      </c>
      <c r="D1266" s="92">
        <v>20.304889119490099</v>
      </c>
      <c r="E1266" s="91">
        <v>513921.07</v>
      </c>
    </row>
    <row r="1267" spans="1:5" ht="66">
      <c r="A1267" s="99" t="s">
        <v>546</v>
      </c>
      <c r="B1267" s="91">
        <v>28728959</v>
      </c>
      <c r="C1267" s="91">
        <v>6144872.5999999996</v>
      </c>
      <c r="D1267" s="92">
        <v>21.3891237757692</v>
      </c>
      <c r="E1267" s="91">
        <v>1677015.14</v>
      </c>
    </row>
    <row r="1268" spans="1:5">
      <c r="A1268" s="98" t="s">
        <v>587</v>
      </c>
      <c r="B1268" s="91">
        <v>77208</v>
      </c>
      <c r="C1268" s="91">
        <v>0</v>
      </c>
      <c r="D1268" s="92">
        <v>0</v>
      </c>
      <c r="E1268" s="91">
        <v>0</v>
      </c>
    </row>
    <row r="1269" spans="1:5">
      <c r="A1269" s="96" t="s">
        <v>550</v>
      </c>
      <c r="B1269" s="91">
        <v>16050024</v>
      </c>
      <c r="C1269" s="91">
        <v>9656948.1300000008</v>
      </c>
      <c r="D1269" s="92">
        <v>60.1678111509366</v>
      </c>
      <c r="E1269" s="91">
        <v>676144.97</v>
      </c>
    </row>
    <row r="1270" spans="1:5">
      <c r="A1270" s="97" t="s">
        <v>551</v>
      </c>
      <c r="B1270" s="91">
        <v>16050024</v>
      </c>
      <c r="C1270" s="91">
        <v>9656948.1300000008</v>
      </c>
      <c r="D1270" s="92">
        <v>60.1678111509366</v>
      </c>
      <c r="E1270" s="91">
        <v>676144.97</v>
      </c>
    </row>
    <row r="1271" spans="1:5">
      <c r="A1271" s="90" t="s">
        <v>116</v>
      </c>
      <c r="B1271" s="91">
        <v>-25522018</v>
      </c>
      <c r="C1271" s="91">
        <v>61308659.25</v>
      </c>
      <c r="D1271" s="92">
        <v>-240.21869763590001</v>
      </c>
      <c r="E1271" s="91">
        <v>1159068.99</v>
      </c>
    </row>
    <row r="1272" spans="1:5">
      <c r="A1272" s="90" t="s">
        <v>561</v>
      </c>
      <c r="B1272" s="91">
        <v>25522018</v>
      </c>
      <c r="C1272" s="91">
        <v>-61308659.25</v>
      </c>
      <c r="D1272" s="92">
        <v>-240.21869763590001</v>
      </c>
      <c r="E1272" s="91">
        <v>-1159068.99</v>
      </c>
    </row>
    <row r="1273" spans="1:5">
      <c r="A1273" s="96" t="s">
        <v>570</v>
      </c>
      <c r="B1273" s="91">
        <v>25522018</v>
      </c>
      <c r="C1273" s="91">
        <v>-61308659.25</v>
      </c>
      <c r="D1273" s="92">
        <v>-240.21869763590001</v>
      </c>
      <c r="E1273" s="91">
        <v>-1159068.99</v>
      </c>
    </row>
    <row r="1274" spans="1:5" ht="26.4">
      <c r="A1274" s="97" t="s">
        <v>566</v>
      </c>
      <c r="B1274" s="91">
        <v>25522018</v>
      </c>
      <c r="C1274" s="91">
        <v>-27407907.059999999</v>
      </c>
      <c r="D1274" s="92">
        <v>-107.389263106076</v>
      </c>
      <c r="E1274" s="91">
        <v>-15135861.66</v>
      </c>
    </row>
    <row r="1275" spans="1:5">
      <c r="A1275" s="90"/>
      <c r="B1275" s="91"/>
      <c r="C1275" s="91"/>
      <c r="D1275" s="92"/>
      <c r="E1275" s="91"/>
    </row>
    <row r="1276" spans="1:5">
      <c r="A1276" s="103" t="s">
        <v>599</v>
      </c>
      <c r="B1276" s="91"/>
      <c r="C1276" s="91"/>
      <c r="D1276" s="92"/>
      <c r="E1276" s="91"/>
    </row>
    <row r="1277" spans="1:5">
      <c r="A1277" s="93" t="s">
        <v>508</v>
      </c>
      <c r="B1277" s="94">
        <v>824516979</v>
      </c>
      <c r="C1277" s="94">
        <v>818344541.73000002</v>
      </c>
      <c r="D1277" s="95">
        <v>99.251387487800898</v>
      </c>
      <c r="E1277" s="94">
        <v>70076794.560000002</v>
      </c>
    </row>
    <row r="1278" spans="1:5" ht="26.4">
      <c r="A1278" s="96" t="s">
        <v>509</v>
      </c>
      <c r="B1278" s="91">
        <v>11274553</v>
      </c>
      <c r="C1278" s="91">
        <v>5131264.5199999996</v>
      </c>
      <c r="D1278" s="92">
        <v>45.511910937843801</v>
      </c>
      <c r="E1278" s="91">
        <v>1177170.52</v>
      </c>
    </row>
    <row r="1279" spans="1:5">
      <c r="A1279" s="96" t="s">
        <v>510</v>
      </c>
      <c r="B1279" s="91">
        <v>0</v>
      </c>
      <c r="C1279" s="91">
        <v>67121.259999999995</v>
      </c>
      <c r="D1279" s="92">
        <v>0</v>
      </c>
      <c r="E1279" s="91">
        <v>14190.57</v>
      </c>
    </row>
    <row r="1280" spans="1:5">
      <c r="A1280" s="97" t="s">
        <v>511</v>
      </c>
      <c r="B1280" s="91">
        <v>0</v>
      </c>
      <c r="C1280" s="91">
        <v>67121.259999999995</v>
      </c>
      <c r="D1280" s="92">
        <v>0</v>
      </c>
      <c r="E1280" s="91">
        <v>14190.57</v>
      </c>
    </row>
    <row r="1281" spans="1:5">
      <c r="A1281" s="96" t="s">
        <v>512</v>
      </c>
      <c r="B1281" s="91">
        <v>195646</v>
      </c>
      <c r="C1281" s="91">
        <v>99375.95</v>
      </c>
      <c r="D1281" s="92">
        <v>50.793755047381502</v>
      </c>
      <c r="E1281" s="91">
        <v>35282.47</v>
      </c>
    </row>
    <row r="1282" spans="1:5">
      <c r="A1282" s="97" t="s">
        <v>513</v>
      </c>
      <c r="B1282" s="91">
        <v>148180</v>
      </c>
      <c r="C1282" s="91">
        <v>96873.83</v>
      </c>
      <c r="D1282" s="92">
        <v>65.375779457416698</v>
      </c>
      <c r="E1282" s="91">
        <v>38573.83</v>
      </c>
    </row>
    <row r="1283" spans="1:5">
      <c r="A1283" s="98" t="s">
        <v>577</v>
      </c>
      <c r="B1283" s="91">
        <v>148180</v>
      </c>
      <c r="C1283" s="91">
        <v>96873.83</v>
      </c>
      <c r="D1283" s="92">
        <v>65.375779457416698</v>
      </c>
      <c r="E1283" s="91">
        <v>38573.83</v>
      </c>
    </row>
    <row r="1284" spans="1:5" ht="26.4">
      <c r="A1284" s="99" t="s">
        <v>578</v>
      </c>
      <c r="B1284" s="91">
        <v>148180</v>
      </c>
      <c r="C1284" s="91">
        <v>96873.83</v>
      </c>
      <c r="D1284" s="92">
        <v>65.375779457416698</v>
      </c>
      <c r="E1284" s="91">
        <v>38573.83</v>
      </c>
    </row>
    <row r="1285" spans="1:5" ht="26.4">
      <c r="A1285" s="104" t="s">
        <v>579</v>
      </c>
      <c r="B1285" s="91">
        <v>13000</v>
      </c>
      <c r="C1285" s="91">
        <v>13000</v>
      </c>
      <c r="D1285" s="92">
        <v>100</v>
      </c>
      <c r="E1285" s="91">
        <v>0</v>
      </c>
    </row>
    <row r="1286" spans="1:5" ht="26.4">
      <c r="A1286" s="104" t="s">
        <v>580</v>
      </c>
      <c r="B1286" s="91">
        <v>135180</v>
      </c>
      <c r="C1286" s="91">
        <v>83873.83</v>
      </c>
      <c r="D1286" s="92">
        <v>62.046034916407699</v>
      </c>
      <c r="E1286" s="91">
        <v>38573.83</v>
      </c>
    </row>
    <row r="1287" spans="1:5">
      <c r="A1287" s="97" t="s">
        <v>515</v>
      </c>
      <c r="B1287" s="91">
        <v>7507</v>
      </c>
      <c r="C1287" s="91">
        <v>2502.12</v>
      </c>
      <c r="D1287" s="92">
        <v>33.330491541228199</v>
      </c>
      <c r="E1287" s="91">
        <v>2502.12</v>
      </c>
    </row>
    <row r="1288" spans="1:5">
      <c r="A1288" s="98" t="s">
        <v>516</v>
      </c>
      <c r="B1288" s="91">
        <v>7507</v>
      </c>
      <c r="C1288" s="91">
        <v>2502.12</v>
      </c>
      <c r="D1288" s="92">
        <v>33.330491541228199</v>
      </c>
      <c r="E1288" s="91">
        <v>2502.12</v>
      </c>
    </row>
    <row r="1289" spans="1:5" ht="26.4">
      <c r="A1289" s="99" t="s">
        <v>517</v>
      </c>
      <c r="B1289" s="91">
        <v>7507</v>
      </c>
      <c r="C1289" s="91">
        <v>2502.12</v>
      </c>
      <c r="D1289" s="92">
        <v>33.330491541228199</v>
      </c>
      <c r="E1289" s="91">
        <v>2502.12</v>
      </c>
    </row>
    <row r="1290" spans="1:5" ht="26.4">
      <c r="A1290" s="97" t="s">
        <v>520</v>
      </c>
      <c r="B1290" s="91">
        <v>39959</v>
      </c>
      <c r="C1290" s="91">
        <v>0</v>
      </c>
      <c r="D1290" s="92">
        <v>0</v>
      </c>
      <c r="E1290" s="91">
        <v>-5793.48</v>
      </c>
    </row>
    <row r="1291" spans="1:5" ht="39.6">
      <c r="A1291" s="98" t="s">
        <v>521</v>
      </c>
      <c r="B1291" s="91">
        <v>39959</v>
      </c>
      <c r="C1291" s="91">
        <v>0</v>
      </c>
      <c r="D1291" s="92">
        <v>0</v>
      </c>
      <c r="E1291" s="91">
        <v>-5793.48</v>
      </c>
    </row>
    <row r="1292" spans="1:5" ht="52.8">
      <c r="A1292" s="99" t="s">
        <v>522</v>
      </c>
      <c r="B1292" s="91">
        <v>0</v>
      </c>
      <c r="C1292" s="91">
        <v>0</v>
      </c>
      <c r="D1292" s="92">
        <v>0</v>
      </c>
      <c r="E1292" s="91">
        <v>-5793.48</v>
      </c>
    </row>
    <row r="1293" spans="1:5" ht="79.2">
      <c r="A1293" s="99" t="s">
        <v>524</v>
      </c>
      <c r="B1293" s="91">
        <v>39959</v>
      </c>
      <c r="C1293" s="91">
        <v>0</v>
      </c>
      <c r="D1293" s="92">
        <v>0</v>
      </c>
      <c r="E1293" s="91">
        <v>0</v>
      </c>
    </row>
    <row r="1294" spans="1:5">
      <c r="A1294" s="96" t="s">
        <v>526</v>
      </c>
      <c r="B1294" s="91">
        <v>813046780</v>
      </c>
      <c r="C1294" s="91">
        <v>813046780</v>
      </c>
      <c r="D1294" s="92">
        <v>100</v>
      </c>
      <c r="E1294" s="91">
        <v>68850151</v>
      </c>
    </row>
    <row r="1295" spans="1:5" ht="26.4">
      <c r="A1295" s="97" t="s">
        <v>527</v>
      </c>
      <c r="B1295" s="91">
        <v>795571099</v>
      </c>
      <c r="C1295" s="91">
        <v>795571099</v>
      </c>
      <c r="D1295" s="92">
        <v>100</v>
      </c>
      <c r="E1295" s="91">
        <v>67674470</v>
      </c>
    </row>
    <row r="1296" spans="1:5" ht="26.4">
      <c r="A1296" s="97" t="s">
        <v>600</v>
      </c>
      <c r="B1296" s="91">
        <v>17475681</v>
      </c>
      <c r="C1296" s="91">
        <v>17475681</v>
      </c>
      <c r="D1296" s="92">
        <v>100</v>
      </c>
      <c r="E1296" s="91">
        <v>1175681</v>
      </c>
    </row>
    <row r="1297" spans="1:5">
      <c r="A1297" s="93" t="s">
        <v>529</v>
      </c>
      <c r="B1297" s="94">
        <v>827840753</v>
      </c>
      <c r="C1297" s="94">
        <v>171644604.43000001</v>
      </c>
      <c r="D1297" s="95">
        <v>20.734012406127601</v>
      </c>
      <c r="E1297" s="94">
        <v>40218014.950000003</v>
      </c>
    </row>
    <row r="1298" spans="1:5">
      <c r="A1298" s="96" t="s">
        <v>530</v>
      </c>
      <c r="B1298" s="91">
        <v>809239545</v>
      </c>
      <c r="C1298" s="91">
        <v>168416235.30000001</v>
      </c>
      <c r="D1298" s="92">
        <v>20.811666501048201</v>
      </c>
      <c r="E1298" s="91">
        <v>39950534.579999998</v>
      </c>
    </row>
    <row r="1299" spans="1:5">
      <c r="A1299" s="97" t="s">
        <v>531</v>
      </c>
      <c r="B1299" s="91">
        <v>86579268</v>
      </c>
      <c r="C1299" s="91">
        <v>28719144.190000001</v>
      </c>
      <c r="D1299" s="92">
        <v>33.170925157279001</v>
      </c>
      <c r="E1299" s="91">
        <v>7564034.0300000003</v>
      </c>
    </row>
    <row r="1300" spans="1:5">
      <c r="A1300" s="98" t="s">
        <v>532</v>
      </c>
      <c r="B1300" s="91">
        <v>67241175</v>
      </c>
      <c r="C1300" s="91">
        <v>22067262.469999999</v>
      </c>
      <c r="D1300" s="92">
        <v>32.818079800063003</v>
      </c>
      <c r="E1300" s="91">
        <v>5858157.3300000001</v>
      </c>
    </row>
    <row r="1301" spans="1:5">
      <c r="A1301" s="98" t="s">
        <v>533</v>
      </c>
      <c r="B1301" s="91">
        <v>19338093</v>
      </c>
      <c r="C1301" s="91">
        <v>6651881.7199999997</v>
      </c>
      <c r="D1301" s="92">
        <v>34.3978163720694</v>
      </c>
      <c r="E1301" s="91">
        <v>1705876.7</v>
      </c>
    </row>
    <row r="1302" spans="1:5" ht="26.4">
      <c r="A1302" s="97" t="s">
        <v>535</v>
      </c>
      <c r="B1302" s="91">
        <v>674103330</v>
      </c>
      <c r="C1302" s="91">
        <v>119905702.66</v>
      </c>
      <c r="D1302" s="92">
        <v>17.787436632303798</v>
      </c>
      <c r="E1302" s="91">
        <v>30570123.43</v>
      </c>
    </row>
    <row r="1303" spans="1:5">
      <c r="A1303" s="98" t="s">
        <v>536</v>
      </c>
      <c r="B1303" s="91">
        <v>674103330</v>
      </c>
      <c r="C1303" s="91">
        <v>119905702.66</v>
      </c>
      <c r="D1303" s="92">
        <v>17.787436632303798</v>
      </c>
      <c r="E1303" s="91">
        <v>30570123.43</v>
      </c>
    </row>
    <row r="1304" spans="1:5" ht="26.4">
      <c r="A1304" s="97" t="s">
        <v>538</v>
      </c>
      <c r="B1304" s="91">
        <v>713572</v>
      </c>
      <c r="C1304" s="91">
        <v>289085.18</v>
      </c>
      <c r="D1304" s="92">
        <v>40.5124051952711</v>
      </c>
      <c r="E1304" s="91">
        <v>0</v>
      </c>
    </row>
    <row r="1305" spans="1:5">
      <c r="A1305" s="98" t="s">
        <v>540</v>
      </c>
      <c r="B1305" s="91">
        <v>713572</v>
      </c>
      <c r="C1305" s="91">
        <v>289085.18</v>
      </c>
      <c r="D1305" s="92">
        <v>40.5124051952711</v>
      </c>
      <c r="E1305" s="91">
        <v>0</v>
      </c>
    </row>
    <row r="1306" spans="1:5" ht="26.4">
      <c r="A1306" s="97" t="s">
        <v>541</v>
      </c>
      <c r="B1306" s="91">
        <v>47843375</v>
      </c>
      <c r="C1306" s="91">
        <v>19502303.27</v>
      </c>
      <c r="D1306" s="92">
        <v>40.762808372110001</v>
      </c>
      <c r="E1306" s="91">
        <v>1816377.12</v>
      </c>
    </row>
    <row r="1307" spans="1:5">
      <c r="A1307" s="98" t="s">
        <v>542</v>
      </c>
      <c r="B1307" s="91">
        <v>100779</v>
      </c>
      <c r="C1307" s="91">
        <v>73328.36</v>
      </c>
      <c r="D1307" s="92">
        <v>72.761547544627305</v>
      </c>
      <c r="E1307" s="91">
        <v>73328.36</v>
      </c>
    </row>
    <row r="1308" spans="1:5" ht="26.4">
      <c r="A1308" s="99" t="s">
        <v>543</v>
      </c>
      <c r="B1308" s="91">
        <v>4027</v>
      </c>
      <c r="C1308" s="91">
        <v>0</v>
      </c>
      <c r="D1308" s="92">
        <v>0</v>
      </c>
      <c r="E1308" s="91">
        <v>0</v>
      </c>
    </row>
    <row r="1309" spans="1:5" ht="26.4">
      <c r="A1309" s="99" t="s">
        <v>573</v>
      </c>
      <c r="B1309" s="91">
        <v>96752</v>
      </c>
      <c r="C1309" s="91">
        <v>73328.36</v>
      </c>
      <c r="D1309" s="92">
        <v>75.790019844550997</v>
      </c>
      <c r="E1309" s="91">
        <v>73328.36</v>
      </c>
    </row>
    <row r="1310" spans="1:5" ht="26.4">
      <c r="A1310" s="104" t="s">
        <v>574</v>
      </c>
      <c r="B1310" s="91">
        <v>96752</v>
      </c>
      <c r="C1310" s="91">
        <v>73328.36</v>
      </c>
      <c r="D1310" s="92">
        <v>75.790019844550997</v>
      </c>
      <c r="E1310" s="91">
        <v>73328.36</v>
      </c>
    </row>
    <row r="1311" spans="1:5" ht="52.8">
      <c r="A1311" s="98" t="s">
        <v>544</v>
      </c>
      <c r="B1311" s="91">
        <v>13796421</v>
      </c>
      <c r="C1311" s="91">
        <v>4301516.8099999996</v>
      </c>
      <c r="D1311" s="92">
        <v>31.1784977422768</v>
      </c>
      <c r="E1311" s="91">
        <v>262277.14</v>
      </c>
    </row>
    <row r="1312" spans="1:5" ht="39.6">
      <c r="A1312" s="99" t="s">
        <v>545</v>
      </c>
      <c r="B1312" s="91">
        <v>297682</v>
      </c>
      <c r="C1312" s="91">
        <v>70168.42</v>
      </c>
      <c r="D1312" s="92">
        <v>23.571603254479601</v>
      </c>
      <c r="E1312" s="91">
        <v>5468.44</v>
      </c>
    </row>
    <row r="1313" spans="1:5" ht="66">
      <c r="A1313" s="99" t="s">
        <v>546</v>
      </c>
      <c r="B1313" s="91">
        <v>13498739</v>
      </c>
      <c r="C1313" s="91">
        <v>4231348.3899999997</v>
      </c>
      <c r="D1313" s="92">
        <v>31.346249379293901</v>
      </c>
      <c r="E1313" s="91">
        <v>256808.7</v>
      </c>
    </row>
    <row r="1314" spans="1:5" ht="26.4">
      <c r="A1314" s="98" t="s">
        <v>547</v>
      </c>
      <c r="B1314" s="91">
        <v>16470494</v>
      </c>
      <c r="C1314" s="91">
        <v>9250996.7300000004</v>
      </c>
      <c r="D1314" s="92">
        <v>56.167087216691897</v>
      </c>
      <c r="E1314" s="91">
        <v>487935.09</v>
      </c>
    </row>
    <row r="1315" spans="1:5" ht="26.4">
      <c r="A1315" s="99" t="s">
        <v>548</v>
      </c>
      <c r="B1315" s="91">
        <v>200000</v>
      </c>
      <c r="C1315" s="91">
        <v>15514.67</v>
      </c>
      <c r="D1315" s="92">
        <v>7.7573350000000003</v>
      </c>
      <c r="E1315" s="91">
        <v>15514.67</v>
      </c>
    </row>
    <row r="1316" spans="1:5" ht="39.6">
      <c r="A1316" s="99" t="s">
        <v>549</v>
      </c>
      <c r="B1316" s="91">
        <v>16270494</v>
      </c>
      <c r="C1316" s="91">
        <v>9235482.0600000005</v>
      </c>
      <c r="D1316" s="92">
        <v>56.7621490779567</v>
      </c>
      <c r="E1316" s="91">
        <v>472420.42</v>
      </c>
    </row>
    <row r="1317" spans="1:5">
      <c r="A1317" s="98" t="s">
        <v>587</v>
      </c>
      <c r="B1317" s="91">
        <v>17475681</v>
      </c>
      <c r="C1317" s="91">
        <v>5876461.3700000001</v>
      </c>
      <c r="D1317" s="92">
        <v>33.6265085749734</v>
      </c>
      <c r="E1317" s="91">
        <v>992836.53</v>
      </c>
    </row>
    <row r="1318" spans="1:5">
      <c r="A1318" s="96" t="s">
        <v>550</v>
      </c>
      <c r="B1318" s="91">
        <v>18601208</v>
      </c>
      <c r="C1318" s="91">
        <v>3228369.13</v>
      </c>
      <c r="D1318" s="92">
        <v>17.355696092425799</v>
      </c>
      <c r="E1318" s="91">
        <v>267480.37</v>
      </c>
    </row>
    <row r="1319" spans="1:5">
      <c r="A1319" s="97" t="s">
        <v>551</v>
      </c>
      <c r="B1319" s="91">
        <v>10074252</v>
      </c>
      <c r="C1319" s="91">
        <v>816067.81</v>
      </c>
      <c r="D1319" s="92">
        <v>8.1005300443149508</v>
      </c>
      <c r="E1319" s="91">
        <v>188770.97</v>
      </c>
    </row>
    <row r="1320" spans="1:5">
      <c r="A1320" s="97" t="s">
        <v>552</v>
      </c>
      <c r="B1320" s="91">
        <v>8526956</v>
      </c>
      <c r="C1320" s="91">
        <v>2412301.3199999998</v>
      </c>
      <c r="D1320" s="92">
        <v>28.2902986716479</v>
      </c>
      <c r="E1320" s="91">
        <v>78709.399999999994</v>
      </c>
    </row>
    <row r="1321" spans="1:5" ht="52.8">
      <c r="A1321" s="98" t="s">
        <v>555</v>
      </c>
      <c r="B1321" s="91">
        <v>6770403</v>
      </c>
      <c r="C1321" s="91">
        <v>2132129.3199999998</v>
      </c>
      <c r="D1321" s="92">
        <v>31.491911485918902</v>
      </c>
      <c r="E1321" s="91">
        <v>78709.399999999994</v>
      </c>
    </row>
    <row r="1322" spans="1:5" ht="39.6">
      <c r="A1322" s="99" t="s">
        <v>556</v>
      </c>
      <c r="B1322" s="91">
        <v>6720403</v>
      </c>
      <c r="C1322" s="91">
        <v>2131895.44</v>
      </c>
      <c r="D1322" s="92">
        <v>31.722732104012199</v>
      </c>
      <c r="E1322" s="91">
        <v>78475.520000000004</v>
      </c>
    </row>
    <row r="1323" spans="1:5" ht="66">
      <c r="A1323" s="99" t="s">
        <v>557</v>
      </c>
      <c r="B1323" s="91">
        <v>50000</v>
      </c>
      <c r="C1323" s="91">
        <v>233.88</v>
      </c>
      <c r="D1323" s="92">
        <v>0.46776000000000001</v>
      </c>
      <c r="E1323" s="91">
        <v>233.88</v>
      </c>
    </row>
    <row r="1324" spans="1:5" ht="26.4">
      <c r="A1324" s="98" t="s">
        <v>558</v>
      </c>
      <c r="B1324" s="91">
        <v>1756553</v>
      </c>
      <c r="C1324" s="91">
        <v>280172</v>
      </c>
      <c r="D1324" s="92">
        <v>15.9501022741699</v>
      </c>
      <c r="E1324" s="91">
        <v>0</v>
      </c>
    </row>
    <row r="1325" spans="1:5" ht="26.4">
      <c r="A1325" s="99" t="s">
        <v>559</v>
      </c>
      <c r="B1325" s="91">
        <v>150000</v>
      </c>
      <c r="C1325" s="91">
        <v>0</v>
      </c>
      <c r="D1325" s="92">
        <v>0</v>
      </c>
      <c r="E1325" s="91">
        <v>0</v>
      </c>
    </row>
    <row r="1326" spans="1:5" ht="39.6">
      <c r="A1326" s="99" t="s">
        <v>560</v>
      </c>
      <c r="B1326" s="91">
        <v>1606553</v>
      </c>
      <c r="C1326" s="91">
        <v>280172</v>
      </c>
      <c r="D1326" s="92">
        <v>17.439325064283601</v>
      </c>
      <c r="E1326" s="91">
        <v>0</v>
      </c>
    </row>
    <row r="1327" spans="1:5">
      <c r="A1327" s="90" t="s">
        <v>116</v>
      </c>
      <c r="B1327" s="91">
        <v>-3323774</v>
      </c>
      <c r="C1327" s="91">
        <v>646699937.29999995</v>
      </c>
      <c r="D1327" s="92">
        <v>-19456.796319485002</v>
      </c>
      <c r="E1327" s="91">
        <v>29858779.609999999</v>
      </c>
    </row>
    <row r="1328" spans="1:5">
      <c r="A1328" s="90" t="s">
        <v>561</v>
      </c>
      <c r="B1328" s="91">
        <v>3323774</v>
      </c>
      <c r="C1328" s="91">
        <v>-646699937.29999995</v>
      </c>
      <c r="D1328" s="92">
        <v>-19456.796319485002</v>
      </c>
      <c r="E1328" s="91">
        <v>-29858779.609999999</v>
      </c>
    </row>
    <row r="1329" spans="1:5">
      <c r="A1329" s="96" t="s">
        <v>570</v>
      </c>
      <c r="B1329" s="91">
        <v>3323774</v>
      </c>
      <c r="C1329" s="91">
        <v>-646699937.29999995</v>
      </c>
      <c r="D1329" s="92">
        <v>-19456.796319485002</v>
      </c>
      <c r="E1329" s="91">
        <v>-29858779.609999999</v>
      </c>
    </row>
    <row r="1330" spans="1:5" ht="26.4">
      <c r="A1330" s="97" t="s">
        <v>565</v>
      </c>
      <c r="B1330" s="91">
        <v>3320132</v>
      </c>
      <c r="C1330" s="91">
        <v>-2984522.41</v>
      </c>
      <c r="D1330" s="92">
        <v>-89.891679306726402</v>
      </c>
      <c r="E1330" s="91">
        <v>-1675655.41</v>
      </c>
    </row>
    <row r="1331" spans="1:5" ht="26.4">
      <c r="A1331" s="97" t="s">
        <v>566</v>
      </c>
      <c r="B1331" s="91">
        <v>3642</v>
      </c>
      <c r="C1331" s="91">
        <v>-3641.36</v>
      </c>
      <c r="D1331" s="92">
        <v>-99.982427237781394</v>
      </c>
      <c r="E1331" s="91">
        <v>-3641.36</v>
      </c>
    </row>
    <row r="1332" spans="1:5">
      <c r="A1332" s="90"/>
      <c r="B1332" s="91"/>
      <c r="C1332" s="91"/>
      <c r="D1332" s="92"/>
      <c r="E1332" s="91"/>
    </row>
    <row r="1333" spans="1:5">
      <c r="A1333" s="93" t="s">
        <v>569</v>
      </c>
      <c r="B1333" s="94"/>
      <c r="C1333" s="94"/>
      <c r="D1333" s="95"/>
      <c r="E1333" s="94"/>
    </row>
    <row r="1334" spans="1:5">
      <c r="A1334" s="93" t="s">
        <v>508</v>
      </c>
      <c r="B1334" s="94">
        <v>162332909</v>
      </c>
      <c r="C1334" s="94">
        <v>156184615.63999999</v>
      </c>
      <c r="D1334" s="95">
        <v>96.212540391301701</v>
      </c>
      <c r="E1334" s="94">
        <v>5635187.1600000001</v>
      </c>
    </row>
    <row r="1335" spans="1:5" ht="26.4">
      <c r="A1335" s="96" t="s">
        <v>509</v>
      </c>
      <c r="B1335" s="91">
        <v>11274553</v>
      </c>
      <c r="C1335" s="91">
        <v>5131264.5199999996</v>
      </c>
      <c r="D1335" s="92">
        <v>45.511910937843801</v>
      </c>
      <c r="E1335" s="91">
        <v>1177170.52</v>
      </c>
    </row>
    <row r="1336" spans="1:5">
      <c r="A1336" s="96" t="s">
        <v>512</v>
      </c>
      <c r="B1336" s="91">
        <v>7507</v>
      </c>
      <c r="C1336" s="91">
        <v>2502.12</v>
      </c>
      <c r="D1336" s="92">
        <v>33.330491541228199</v>
      </c>
      <c r="E1336" s="91">
        <v>-3291.36</v>
      </c>
    </row>
    <row r="1337" spans="1:5">
      <c r="A1337" s="97" t="s">
        <v>515</v>
      </c>
      <c r="B1337" s="91">
        <v>7507</v>
      </c>
      <c r="C1337" s="91">
        <v>2502.12</v>
      </c>
      <c r="D1337" s="92">
        <v>33.330491541228199</v>
      </c>
      <c r="E1337" s="91">
        <v>2502.12</v>
      </c>
    </row>
    <row r="1338" spans="1:5">
      <c r="A1338" s="98" t="s">
        <v>516</v>
      </c>
      <c r="B1338" s="91">
        <v>7507</v>
      </c>
      <c r="C1338" s="91">
        <v>2502.12</v>
      </c>
      <c r="D1338" s="92">
        <v>33.330491541228199</v>
      </c>
      <c r="E1338" s="91">
        <v>2502.12</v>
      </c>
    </row>
    <row r="1339" spans="1:5" ht="26.4">
      <c r="A1339" s="99" t="s">
        <v>517</v>
      </c>
      <c r="B1339" s="91">
        <v>7507</v>
      </c>
      <c r="C1339" s="91">
        <v>2502.12</v>
      </c>
      <c r="D1339" s="92">
        <v>33.330491541228199</v>
      </c>
      <c r="E1339" s="91">
        <v>2502.12</v>
      </c>
    </row>
    <row r="1340" spans="1:5" ht="26.4">
      <c r="A1340" s="97" t="s">
        <v>520</v>
      </c>
      <c r="B1340" s="91">
        <v>0</v>
      </c>
      <c r="C1340" s="91">
        <v>0</v>
      </c>
      <c r="D1340" s="92">
        <v>0</v>
      </c>
      <c r="E1340" s="91">
        <v>-5793.48</v>
      </c>
    </row>
    <row r="1341" spans="1:5" ht="39.6">
      <c r="A1341" s="98" t="s">
        <v>521</v>
      </c>
      <c r="B1341" s="91">
        <v>0</v>
      </c>
      <c r="C1341" s="91">
        <v>0</v>
      </c>
      <c r="D1341" s="92">
        <v>0</v>
      </c>
      <c r="E1341" s="91">
        <v>-5793.48</v>
      </c>
    </row>
    <row r="1342" spans="1:5" ht="52.8">
      <c r="A1342" s="99" t="s">
        <v>522</v>
      </c>
      <c r="B1342" s="91">
        <v>0</v>
      </c>
      <c r="C1342" s="91">
        <v>0</v>
      </c>
      <c r="D1342" s="92">
        <v>0</v>
      </c>
      <c r="E1342" s="91">
        <v>-5793.48</v>
      </c>
    </row>
    <row r="1343" spans="1:5">
      <c r="A1343" s="96" t="s">
        <v>526</v>
      </c>
      <c r="B1343" s="91">
        <v>151050849</v>
      </c>
      <c r="C1343" s="91">
        <v>151050849</v>
      </c>
      <c r="D1343" s="92">
        <v>100</v>
      </c>
      <c r="E1343" s="91">
        <v>4461308</v>
      </c>
    </row>
    <row r="1344" spans="1:5" ht="26.4">
      <c r="A1344" s="97" t="s">
        <v>527</v>
      </c>
      <c r="B1344" s="91">
        <v>151050849</v>
      </c>
      <c r="C1344" s="91">
        <v>151050849</v>
      </c>
      <c r="D1344" s="92">
        <v>100</v>
      </c>
      <c r="E1344" s="91">
        <v>4461308</v>
      </c>
    </row>
    <row r="1345" spans="1:5">
      <c r="A1345" s="93" t="s">
        <v>529</v>
      </c>
      <c r="B1345" s="94">
        <v>165653041</v>
      </c>
      <c r="C1345" s="94">
        <v>60199927.700000003</v>
      </c>
      <c r="D1345" s="95">
        <v>36.340973480830897</v>
      </c>
      <c r="E1345" s="94">
        <v>13562965.609999999</v>
      </c>
    </row>
    <row r="1346" spans="1:5">
      <c r="A1346" s="96" t="s">
        <v>530</v>
      </c>
      <c r="B1346" s="91">
        <v>157136732</v>
      </c>
      <c r="C1346" s="91">
        <v>59443423.390000001</v>
      </c>
      <c r="D1346" s="92">
        <v>37.829107576196797</v>
      </c>
      <c r="E1346" s="91">
        <v>13504070.07</v>
      </c>
    </row>
    <row r="1347" spans="1:5">
      <c r="A1347" s="97" t="s">
        <v>531</v>
      </c>
      <c r="B1347" s="91">
        <v>74110475</v>
      </c>
      <c r="C1347" s="91">
        <v>24883479.870000001</v>
      </c>
      <c r="D1347" s="92">
        <v>33.576198061070301</v>
      </c>
      <c r="E1347" s="91">
        <v>6449615.7999999998</v>
      </c>
    </row>
    <row r="1348" spans="1:5">
      <c r="A1348" s="98" t="s">
        <v>532</v>
      </c>
      <c r="B1348" s="91">
        <v>59452833</v>
      </c>
      <c r="C1348" s="91">
        <v>19531794.129999999</v>
      </c>
      <c r="D1348" s="92">
        <v>32.852587748005199</v>
      </c>
      <c r="E1348" s="91">
        <v>5257723.0199999996</v>
      </c>
    </row>
    <row r="1349" spans="1:5">
      <c r="A1349" s="98" t="s">
        <v>533</v>
      </c>
      <c r="B1349" s="91">
        <v>14657642</v>
      </c>
      <c r="C1349" s="91">
        <v>5351685.74</v>
      </c>
      <c r="D1349" s="92">
        <v>36.511232434248299</v>
      </c>
      <c r="E1349" s="91">
        <v>1191892.78</v>
      </c>
    </row>
    <row r="1350" spans="1:5" ht="26.4">
      <c r="A1350" s="97" t="s">
        <v>535</v>
      </c>
      <c r="B1350" s="91">
        <v>65865164</v>
      </c>
      <c r="C1350" s="91">
        <v>25019861.609999999</v>
      </c>
      <c r="D1350" s="92">
        <v>37.986486468021198</v>
      </c>
      <c r="E1350" s="91">
        <v>6566519.1799999997</v>
      </c>
    </row>
    <row r="1351" spans="1:5">
      <c r="A1351" s="98" t="s">
        <v>536</v>
      </c>
      <c r="B1351" s="91">
        <v>65865164</v>
      </c>
      <c r="C1351" s="91">
        <v>25019861.609999999</v>
      </c>
      <c r="D1351" s="92">
        <v>37.986486468021198</v>
      </c>
      <c r="E1351" s="91">
        <v>6566519.1799999997</v>
      </c>
    </row>
    <row r="1352" spans="1:5" ht="26.4">
      <c r="A1352" s="97" t="s">
        <v>538</v>
      </c>
      <c r="B1352" s="91">
        <v>686572</v>
      </c>
      <c r="C1352" s="91">
        <v>289085.18</v>
      </c>
      <c r="D1352" s="92">
        <v>42.105588343247298</v>
      </c>
      <c r="E1352" s="91">
        <v>0</v>
      </c>
    </row>
    <row r="1353" spans="1:5">
      <c r="A1353" s="98" t="s">
        <v>540</v>
      </c>
      <c r="B1353" s="91">
        <v>686572</v>
      </c>
      <c r="C1353" s="91">
        <v>289085.18</v>
      </c>
      <c r="D1353" s="92">
        <v>42.105588343247298</v>
      </c>
      <c r="E1353" s="91">
        <v>0</v>
      </c>
    </row>
    <row r="1354" spans="1:5" ht="26.4">
      <c r="A1354" s="97" t="s">
        <v>541</v>
      </c>
      <c r="B1354" s="91">
        <v>16474521</v>
      </c>
      <c r="C1354" s="91">
        <v>9250996.7300000004</v>
      </c>
      <c r="D1354" s="92">
        <v>56.153357842695399</v>
      </c>
      <c r="E1354" s="91">
        <v>487935.09</v>
      </c>
    </row>
    <row r="1355" spans="1:5">
      <c r="A1355" s="98" t="s">
        <v>542</v>
      </c>
      <c r="B1355" s="91">
        <v>4027</v>
      </c>
      <c r="C1355" s="91">
        <v>0</v>
      </c>
      <c r="D1355" s="92">
        <v>0</v>
      </c>
      <c r="E1355" s="91">
        <v>0</v>
      </c>
    </row>
    <row r="1356" spans="1:5" ht="26.4">
      <c r="A1356" s="99" t="s">
        <v>543</v>
      </c>
      <c r="B1356" s="91">
        <v>4027</v>
      </c>
      <c r="C1356" s="91">
        <v>0</v>
      </c>
      <c r="D1356" s="92">
        <v>0</v>
      </c>
      <c r="E1356" s="91">
        <v>0</v>
      </c>
    </row>
    <row r="1357" spans="1:5" ht="26.4">
      <c r="A1357" s="98" t="s">
        <v>547</v>
      </c>
      <c r="B1357" s="91">
        <v>16470494</v>
      </c>
      <c r="C1357" s="91">
        <v>9250996.7300000004</v>
      </c>
      <c r="D1357" s="92">
        <v>56.167087216691897</v>
      </c>
      <c r="E1357" s="91">
        <v>487935.09</v>
      </c>
    </row>
    <row r="1358" spans="1:5" ht="26.4">
      <c r="A1358" s="99" t="s">
        <v>548</v>
      </c>
      <c r="B1358" s="91">
        <v>200000</v>
      </c>
      <c r="C1358" s="91">
        <v>15514.67</v>
      </c>
      <c r="D1358" s="92">
        <v>7.7573350000000003</v>
      </c>
      <c r="E1358" s="91">
        <v>15514.67</v>
      </c>
    </row>
    <row r="1359" spans="1:5" ht="39.6">
      <c r="A1359" s="99" t="s">
        <v>549</v>
      </c>
      <c r="B1359" s="91">
        <v>16270494</v>
      </c>
      <c r="C1359" s="91">
        <v>9235482.0600000005</v>
      </c>
      <c r="D1359" s="92">
        <v>56.7621490779567</v>
      </c>
      <c r="E1359" s="91">
        <v>472420.42</v>
      </c>
    </row>
    <row r="1360" spans="1:5">
      <c r="A1360" s="96" t="s">
        <v>550</v>
      </c>
      <c r="B1360" s="91">
        <v>8516309</v>
      </c>
      <c r="C1360" s="91">
        <v>756504.31</v>
      </c>
      <c r="D1360" s="92">
        <v>8.8830068284276695</v>
      </c>
      <c r="E1360" s="91">
        <v>58895.54</v>
      </c>
    </row>
    <row r="1361" spans="1:5">
      <c r="A1361" s="97" t="s">
        <v>551</v>
      </c>
      <c r="B1361" s="91">
        <v>6759756</v>
      </c>
      <c r="C1361" s="91">
        <v>476332.31</v>
      </c>
      <c r="D1361" s="92">
        <v>7.04659029112885</v>
      </c>
      <c r="E1361" s="91">
        <v>58895.54</v>
      </c>
    </row>
    <row r="1362" spans="1:5">
      <c r="A1362" s="97" t="s">
        <v>552</v>
      </c>
      <c r="B1362" s="91">
        <v>1756553</v>
      </c>
      <c r="C1362" s="91">
        <v>280172</v>
      </c>
      <c r="D1362" s="92">
        <v>15.9501022741699</v>
      </c>
      <c r="E1362" s="91">
        <v>0</v>
      </c>
    </row>
    <row r="1363" spans="1:5" ht="26.4">
      <c r="A1363" s="98" t="s">
        <v>558</v>
      </c>
      <c r="B1363" s="91">
        <v>1756553</v>
      </c>
      <c r="C1363" s="91">
        <v>280172</v>
      </c>
      <c r="D1363" s="92">
        <v>15.9501022741699</v>
      </c>
      <c r="E1363" s="91">
        <v>0</v>
      </c>
    </row>
    <row r="1364" spans="1:5" ht="26.4">
      <c r="A1364" s="99" t="s">
        <v>559</v>
      </c>
      <c r="B1364" s="91">
        <v>150000</v>
      </c>
      <c r="C1364" s="91">
        <v>0</v>
      </c>
      <c r="D1364" s="92">
        <v>0</v>
      </c>
      <c r="E1364" s="91">
        <v>0</v>
      </c>
    </row>
    <row r="1365" spans="1:5" ht="39.6">
      <c r="A1365" s="99" t="s">
        <v>560</v>
      </c>
      <c r="B1365" s="91">
        <v>1606553</v>
      </c>
      <c r="C1365" s="91">
        <v>280172</v>
      </c>
      <c r="D1365" s="92">
        <v>17.439325064283601</v>
      </c>
      <c r="E1365" s="91">
        <v>0</v>
      </c>
    </row>
    <row r="1366" spans="1:5">
      <c r="A1366" s="90" t="s">
        <v>116</v>
      </c>
      <c r="B1366" s="91">
        <v>-3320132</v>
      </c>
      <c r="C1366" s="91">
        <v>95984687.939999998</v>
      </c>
      <c r="D1366" s="92">
        <v>-2890.9901154532399</v>
      </c>
      <c r="E1366" s="91">
        <v>-7927778.4500000002</v>
      </c>
    </row>
    <row r="1367" spans="1:5">
      <c r="A1367" s="90" t="s">
        <v>561</v>
      </c>
      <c r="B1367" s="91">
        <v>3320132</v>
      </c>
      <c r="C1367" s="91">
        <v>-95984687.939999998</v>
      </c>
      <c r="D1367" s="92">
        <v>-2890.9901154532399</v>
      </c>
      <c r="E1367" s="91">
        <v>7927778.4500000002</v>
      </c>
    </row>
    <row r="1368" spans="1:5">
      <c r="A1368" s="96" t="s">
        <v>570</v>
      </c>
      <c r="B1368" s="91">
        <v>3320132</v>
      </c>
      <c r="C1368" s="91">
        <v>-95984687.939999998</v>
      </c>
      <c r="D1368" s="92">
        <v>-2890.9901154532399</v>
      </c>
      <c r="E1368" s="91">
        <v>7927778.4500000002</v>
      </c>
    </row>
    <row r="1369" spans="1:5" ht="26.4">
      <c r="A1369" s="97" t="s">
        <v>565</v>
      </c>
      <c r="B1369" s="91">
        <v>3320132</v>
      </c>
      <c r="C1369" s="91">
        <v>-2984522.41</v>
      </c>
      <c r="D1369" s="92">
        <v>-89.891679306726402</v>
      </c>
      <c r="E1369" s="91">
        <v>-1675655.41</v>
      </c>
    </row>
    <row r="1370" spans="1:5">
      <c r="A1370" s="90"/>
      <c r="B1370" s="91"/>
      <c r="C1370" s="91"/>
      <c r="D1370" s="92"/>
      <c r="E1370" s="91"/>
    </row>
    <row r="1371" spans="1:5" ht="26.4">
      <c r="A1371" s="93" t="s">
        <v>571</v>
      </c>
      <c r="B1371" s="94"/>
      <c r="C1371" s="94"/>
      <c r="D1371" s="95"/>
      <c r="E1371" s="94"/>
    </row>
    <row r="1372" spans="1:5">
      <c r="A1372" s="93" t="s">
        <v>508</v>
      </c>
      <c r="B1372" s="94">
        <v>662184070</v>
      </c>
      <c r="C1372" s="94">
        <v>662159926.09000003</v>
      </c>
      <c r="D1372" s="95">
        <v>99.996353897489598</v>
      </c>
      <c r="E1372" s="94">
        <v>64441607.399999999</v>
      </c>
    </row>
    <row r="1373" spans="1:5">
      <c r="A1373" s="96" t="s">
        <v>510</v>
      </c>
      <c r="B1373" s="91">
        <v>0</v>
      </c>
      <c r="C1373" s="91">
        <v>67121.259999999995</v>
      </c>
      <c r="D1373" s="92">
        <v>0</v>
      </c>
      <c r="E1373" s="91">
        <v>14190.57</v>
      </c>
    </row>
    <row r="1374" spans="1:5">
      <c r="A1374" s="97" t="s">
        <v>511</v>
      </c>
      <c r="B1374" s="91">
        <v>0</v>
      </c>
      <c r="C1374" s="91">
        <v>67121.259999999995</v>
      </c>
      <c r="D1374" s="92">
        <v>0</v>
      </c>
      <c r="E1374" s="91">
        <v>14190.57</v>
      </c>
    </row>
    <row r="1375" spans="1:5">
      <c r="A1375" s="96" t="s">
        <v>512</v>
      </c>
      <c r="B1375" s="91">
        <v>188139</v>
      </c>
      <c r="C1375" s="91">
        <v>96873.83</v>
      </c>
      <c r="D1375" s="92">
        <v>51.490562828546999</v>
      </c>
      <c r="E1375" s="91">
        <v>38573.83</v>
      </c>
    </row>
    <row r="1376" spans="1:5">
      <c r="A1376" s="97" t="s">
        <v>513</v>
      </c>
      <c r="B1376" s="91">
        <v>148180</v>
      </c>
      <c r="C1376" s="91">
        <v>96873.83</v>
      </c>
      <c r="D1376" s="92">
        <v>65.375779457416698</v>
      </c>
      <c r="E1376" s="91">
        <v>38573.83</v>
      </c>
    </row>
    <row r="1377" spans="1:5">
      <c r="A1377" s="98" t="s">
        <v>577</v>
      </c>
      <c r="B1377" s="91">
        <v>148180</v>
      </c>
      <c r="C1377" s="91">
        <v>96873.83</v>
      </c>
      <c r="D1377" s="92">
        <v>65.375779457416698</v>
      </c>
      <c r="E1377" s="91">
        <v>38573.83</v>
      </c>
    </row>
    <row r="1378" spans="1:5" ht="26.4">
      <c r="A1378" s="99" t="s">
        <v>578</v>
      </c>
      <c r="B1378" s="91">
        <v>148180</v>
      </c>
      <c r="C1378" s="91">
        <v>96873.83</v>
      </c>
      <c r="D1378" s="92">
        <v>65.375779457416698</v>
      </c>
      <c r="E1378" s="91">
        <v>38573.83</v>
      </c>
    </row>
    <row r="1379" spans="1:5" ht="26.4">
      <c r="A1379" s="104" t="s">
        <v>579</v>
      </c>
      <c r="B1379" s="91">
        <v>13000</v>
      </c>
      <c r="C1379" s="91">
        <v>13000</v>
      </c>
      <c r="D1379" s="92">
        <v>100</v>
      </c>
      <c r="E1379" s="91">
        <v>0</v>
      </c>
    </row>
    <row r="1380" spans="1:5" ht="26.4">
      <c r="A1380" s="104" t="s">
        <v>580</v>
      </c>
      <c r="B1380" s="91">
        <v>135180</v>
      </c>
      <c r="C1380" s="91">
        <v>83873.83</v>
      </c>
      <c r="D1380" s="92">
        <v>62.046034916407699</v>
      </c>
      <c r="E1380" s="91">
        <v>38573.83</v>
      </c>
    </row>
    <row r="1381" spans="1:5" ht="26.4">
      <c r="A1381" s="97" t="s">
        <v>520</v>
      </c>
      <c r="B1381" s="91">
        <v>39959</v>
      </c>
      <c r="C1381" s="91">
        <v>0</v>
      </c>
      <c r="D1381" s="92">
        <v>0</v>
      </c>
      <c r="E1381" s="91">
        <v>0</v>
      </c>
    </row>
    <row r="1382" spans="1:5" ht="39.6">
      <c r="A1382" s="98" t="s">
        <v>521</v>
      </c>
      <c r="B1382" s="91">
        <v>39959</v>
      </c>
      <c r="C1382" s="91">
        <v>0</v>
      </c>
      <c r="D1382" s="92">
        <v>0</v>
      </c>
      <c r="E1382" s="91">
        <v>0</v>
      </c>
    </row>
    <row r="1383" spans="1:5" ht="79.2">
      <c r="A1383" s="99" t="s">
        <v>524</v>
      </c>
      <c r="B1383" s="91">
        <v>39959</v>
      </c>
      <c r="C1383" s="91">
        <v>0</v>
      </c>
      <c r="D1383" s="92">
        <v>0</v>
      </c>
      <c r="E1383" s="91">
        <v>0</v>
      </c>
    </row>
    <row r="1384" spans="1:5">
      <c r="A1384" s="96" t="s">
        <v>526</v>
      </c>
      <c r="B1384" s="91">
        <v>661995931</v>
      </c>
      <c r="C1384" s="91">
        <v>661995931</v>
      </c>
      <c r="D1384" s="92">
        <v>100</v>
      </c>
      <c r="E1384" s="91">
        <v>64388843</v>
      </c>
    </row>
    <row r="1385" spans="1:5" ht="26.4">
      <c r="A1385" s="97" t="s">
        <v>527</v>
      </c>
      <c r="B1385" s="91">
        <v>644520250</v>
      </c>
      <c r="C1385" s="91">
        <v>644520250</v>
      </c>
      <c r="D1385" s="92">
        <v>100</v>
      </c>
      <c r="E1385" s="91">
        <v>63213162</v>
      </c>
    </row>
    <row r="1386" spans="1:5" ht="26.4">
      <c r="A1386" s="97" t="s">
        <v>600</v>
      </c>
      <c r="B1386" s="91">
        <v>17475681</v>
      </c>
      <c r="C1386" s="91">
        <v>17475681</v>
      </c>
      <c r="D1386" s="92">
        <v>100</v>
      </c>
      <c r="E1386" s="91">
        <v>1175681</v>
      </c>
    </row>
    <row r="1387" spans="1:5">
      <c r="A1387" s="93" t="s">
        <v>529</v>
      </c>
      <c r="B1387" s="94">
        <v>662187712</v>
      </c>
      <c r="C1387" s="94">
        <v>111444676.73</v>
      </c>
      <c r="D1387" s="95">
        <v>16.829771182767001</v>
      </c>
      <c r="E1387" s="94">
        <v>26655049.34</v>
      </c>
    </row>
    <row r="1388" spans="1:5">
      <c r="A1388" s="96" t="s">
        <v>530</v>
      </c>
      <c r="B1388" s="91">
        <v>652102813</v>
      </c>
      <c r="C1388" s="91">
        <v>108972811.91</v>
      </c>
      <c r="D1388" s="92">
        <v>16.71098632571</v>
      </c>
      <c r="E1388" s="91">
        <v>26446464.510000002</v>
      </c>
    </row>
    <row r="1389" spans="1:5">
      <c r="A1389" s="97" t="s">
        <v>531</v>
      </c>
      <c r="B1389" s="91">
        <v>12468793</v>
      </c>
      <c r="C1389" s="91">
        <v>3835664.32</v>
      </c>
      <c r="D1389" s="92">
        <v>30.7621140233862</v>
      </c>
      <c r="E1389" s="91">
        <v>1114418.23</v>
      </c>
    </row>
    <row r="1390" spans="1:5">
      <c r="A1390" s="98" t="s">
        <v>532</v>
      </c>
      <c r="B1390" s="91">
        <v>7788342</v>
      </c>
      <c r="C1390" s="91">
        <v>2535468.34</v>
      </c>
      <c r="D1390" s="92">
        <v>32.554661056229897</v>
      </c>
      <c r="E1390" s="91">
        <v>600434.31000000006</v>
      </c>
    </row>
    <row r="1391" spans="1:5">
      <c r="A1391" s="98" t="s">
        <v>533</v>
      </c>
      <c r="B1391" s="91">
        <v>4680451</v>
      </c>
      <c r="C1391" s="91">
        <v>1300195.98</v>
      </c>
      <c r="D1391" s="92">
        <v>27.779288363450501</v>
      </c>
      <c r="E1391" s="91">
        <v>513983.92</v>
      </c>
    </row>
    <row r="1392" spans="1:5" ht="26.4">
      <c r="A1392" s="97" t="s">
        <v>535</v>
      </c>
      <c r="B1392" s="91">
        <v>608238166</v>
      </c>
      <c r="C1392" s="91">
        <v>94885841.049999997</v>
      </c>
      <c r="D1392" s="92">
        <v>15.6001129744956</v>
      </c>
      <c r="E1392" s="91">
        <v>24003604.25</v>
      </c>
    </row>
    <row r="1393" spans="1:5">
      <c r="A1393" s="98" t="s">
        <v>536</v>
      </c>
      <c r="B1393" s="91">
        <v>608238166</v>
      </c>
      <c r="C1393" s="91">
        <v>94885841.049999997</v>
      </c>
      <c r="D1393" s="92">
        <v>15.6001129744956</v>
      </c>
      <c r="E1393" s="91">
        <v>24003604.25</v>
      </c>
    </row>
    <row r="1394" spans="1:5" ht="26.4">
      <c r="A1394" s="97" t="s">
        <v>538</v>
      </c>
      <c r="B1394" s="91">
        <v>27000</v>
      </c>
      <c r="C1394" s="91">
        <v>0</v>
      </c>
      <c r="D1394" s="92">
        <v>0</v>
      </c>
      <c r="E1394" s="91">
        <v>0</v>
      </c>
    </row>
    <row r="1395" spans="1:5">
      <c r="A1395" s="98" t="s">
        <v>540</v>
      </c>
      <c r="B1395" s="91">
        <v>27000</v>
      </c>
      <c r="C1395" s="91">
        <v>0</v>
      </c>
      <c r="D1395" s="92">
        <v>0</v>
      </c>
      <c r="E1395" s="91">
        <v>0</v>
      </c>
    </row>
    <row r="1396" spans="1:5" ht="26.4">
      <c r="A1396" s="97" t="s">
        <v>541</v>
      </c>
      <c r="B1396" s="91">
        <v>31368854</v>
      </c>
      <c r="C1396" s="91">
        <v>10251306.539999999</v>
      </c>
      <c r="D1396" s="92">
        <v>32.679888592678601</v>
      </c>
      <c r="E1396" s="91">
        <v>1328442.03</v>
      </c>
    </row>
    <row r="1397" spans="1:5">
      <c r="A1397" s="98" t="s">
        <v>542</v>
      </c>
      <c r="B1397" s="91">
        <v>96752</v>
      </c>
      <c r="C1397" s="91">
        <v>73328.36</v>
      </c>
      <c r="D1397" s="92">
        <v>75.790019844550997</v>
      </c>
      <c r="E1397" s="91">
        <v>73328.36</v>
      </c>
    </row>
    <row r="1398" spans="1:5" ht="26.4">
      <c r="A1398" s="99" t="s">
        <v>573</v>
      </c>
      <c r="B1398" s="91">
        <v>96752</v>
      </c>
      <c r="C1398" s="91">
        <v>73328.36</v>
      </c>
      <c r="D1398" s="92">
        <v>75.790019844550997</v>
      </c>
      <c r="E1398" s="91">
        <v>73328.36</v>
      </c>
    </row>
    <row r="1399" spans="1:5" ht="26.4">
      <c r="A1399" s="104" t="s">
        <v>574</v>
      </c>
      <c r="B1399" s="91">
        <v>96752</v>
      </c>
      <c r="C1399" s="91">
        <v>73328.36</v>
      </c>
      <c r="D1399" s="92">
        <v>75.790019844550997</v>
      </c>
      <c r="E1399" s="91">
        <v>73328.36</v>
      </c>
    </row>
    <row r="1400" spans="1:5" ht="52.8">
      <c r="A1400" s="98" t="s">
        <v>544</v>
      </c>
      <c r="B1400" s="91">
        <v>13796421</v>
      </c>
      <c r="C1400" s="91">
        <v>4301516.8099999996</v>
      </c>
      <c r="D1400" s="92">
        <v>31.1784977422768</v>
      </c>
      <c r="E1400" s="91">
        <v>262277.14</v>
      </c>
    </row>
    <row r="1401" spans="1:5" ht="39.6">
      <c r="A1401" s="99" t="s">
        <v>545</v>
      </c>
      <c r="B1401" s="91">
        <v>297682</v>
      </c>
      <c r="C1401" s="91">
        <v>70168.42</v>
      </c>
      <c r="D1401" s="92">
        <v>23.571603254479601</v>
      </c>
      <c r="E1401" s="91">
        <v>5468.44</v>
      </c>
    </row>
    <row r="1402" spans="1:5" ht="66">
      <c r="A1402" s="99" t="s">
        <v>546</v>
      </c>
      <c r="B1402" s="91">
        <v>13498739</v>
      </c>
      <c r="C1402" s="91">
        <v>4231348.3899999997</v>
      </c>
      <c r="D1402" s="92">
        <v>31.346249379293901</v>
      </c>
      <c r="E1402" s="91">
        <v>256808.7</v>
      </c>
    </row>
    <row r="1403" spans="1:5">
      <c r="A1403" s="98" t="s">
        <v>587</v>
      </c>
      <c r="B1403" s="91">
        <v>17475681</v>
      </c>
      <c r="C1403" s="91">
        <v>5876461.3700000001</v>
      </c>
      <c r="D1403" s="92">
        <v>33.6265085749734</v>
      </c>
      <c r="E1403" s="91">
        <v>992836.53</v>
      </c>
    </row>
    <row r="1404" spans="1:5">
      <c r="A1404" s="96" t="s">
        <v>550</v>
      </c>
      <c r="B1404" s="91">
        <v>10084899</v>
      </c>
      <c r="C1404" s="91">
        <v>2471864.8199999998</v>
      </c>
      <c r="D1404" s="92">
        <v>24.5105560303579</v>
      </c>
      <c r="E1404" s="91">
        <v>208584.83</v>
      </c>
    </row>
    <row r="1405" spans="1:5">
      <c r="A1405" s="97" t="s">
        <v>551</v>
      </c>
      <c r="B1405" s="91">
        <v>3314496</v>
      </c>
      <c r="C1405" s="91">
        <v>339735.5</v>
      </c>
      <c r="D1405" s="92">
        <v>10.2499897420302</v>
      </c>
      <c r="E1405" s="91">
        <v>129875.43</v>
      </c>
    </row>
    <row r="1406" spans="1:5">
      <c r="A1406" s="97" t="s">
        <v>552</v>
      </c>
      <c r="B1406" s="91">
        <v>6770403</v>
      </c>
      <c r="C1406" s="91">
        <v>2132129.3199999998</v>
      </c>
      <c r="D1406" s="92">
        <v>31.491911485918902</v>
      </c>
      <c r="E1406" s="91">
        <v>78709.399999999994</v>
      </c>
    </row>
    <row r="1407" spans="1:5" ht="52.8">
      <c r="A1407" s="98" t="s">
        <v>555</v>
      </c>
      <c r="B1407" s="91">
        <v>6770403</v>
      </c>
      <c r="C1407" s="91">
        <v>2132129.3199999998</v>
      </c>
      <c r="D1407" s="92">
        <v>31.491911485918902</v>
      </c>
      <c r="E1407" s="91">
        <v>78709.399999999994</v>
      </c>
    </row>
    <row r="1408" spans="1:5" ht="39.6">
      <c r="A1408" s="99" t="s">
        <v>556</v>
      </c>
      <c r="B1408" s="91">
        <v>6720403</v>
      </c>
      <c r="C1408" s="91">
        <v>2131895.44</v>
      </c>
      <c r="D1408" s="92">
        <v>31.722732104012199</v>
      </c>
      <c r="E1408" s="91">
        <v>78475.520000000004</v>
      </c>
    </row>
    <row r="1409" spans="1:5" ht="66">
      <c r="A1409" s="99" t="s">
        <v>557</v>
      </c>
      <c r="B1409" s="91">
        <v>50000</v>
      </c>
      <c r="C1409" s="91">
        <v>233.88</v>
      </c>
      <c r="D1409" s="92">
        <v>0.46776000000000001</v>
      </c>
      <c r="E1409" s="91">
        <v>233.88</v>
      </c>
    </row>
    <row r="1410" spans="1:5">
      <c r="A1410" s="90" t="s">
        <v>116</v>
      </c>
      <c r="B1410" s="91">
        <v>-3642</v>
      </c>
      <c r="C1410" s="91">
        <v>550715249.36000001</v>
      </c>
      <c r="D1410" s="92">
        <v>-15121231.448654599</v>
      </c>
      <c r="E1410" s="91">
        <v>37786558.060000002</v>
      </c>
    </row>
    <row r="1411" spans="1:5">
      <c r="A1411" s="90" t="s">
        <v>561</v>
      </c>
      <c r="B1411" s="91">
        <v>3642</v>
      </c>
      <c r="C1411" s="91">
        <v>-550715249.36000001</v>
      </c>
      <c r="D1411" s="92">
        <v>-15121231.448654599</v>
      </c>
      <c r="E1411" s="91">
        <v>-37786558.060000002</v>
      </c>
    </row>
    <row r="1412" spans="1:5">
      <c r="A1412" s="96" t="s">
        <v>570</v>
      </c>
      <c r="B1412" s="91">
        <v>3642</v>
      </c>
      <c r="C1412" s="91">
        <v>-550715249.36000001</v>
      </c>
      <c r="D1412" s="92">
        <v>-15121231.448654599</v>
      </c>
      <c r="E1412" s="91">
        <v>-37786558.060000002</v>
      </c>
    </row>
    <row r="1413" spans="1:5" ht="26.4">
      <c r="A1413" s="97" t="s">
        <v>566</v>
      </c>
      <c r="B1413" s="91">
        <v>3642</v>
      </c>
      <c r="C1413" s="91">
        <v>-3641.36</v>
      </c>
      <c r="D1413" s="92">
        <v>-99.982427237781394</v>
      </c>
      <c r="E1413" s="91">
        <v>-3641.36</v>
      </c>
    </row>
    <row r="1414" spans="1:5">
      <c r="A1414" s="90"/>
      <c r="B1414" s="91"/>
      <c r="C1414" s="91"/>
      <c r="D1414" s="92"/>
      <c r="E1414" s="91"/>
    </row>
    <row r="1415" spans="1:5">
      <c r="A1415" s="103" t="s">
        <v>601</v>
      </c>
      <c r="B1415" s="91"/>
      <c r="C1415" s="91"/>
      <c r="D1415" s="92"/>
      <c r="E1415" s="91"/>
    </row>
    <row r="1416" spans="1:5">
      <c r="A1416" s="93" t="s">
        <v>508</v>
      </c>
      <c r="B1416" s="94">
        <v>759524497</v>
      </c>
      <c r="C1416" s="94">
        <v>757217770.50999999</v>
      </c>
      <c r="D1416" s="95">
        <v>99.696293338909896</v>
      </c>
      <c r="E1416" s="94">
        <v>30927343.620000001</v>
      </c>
    </row>
    <row r="1417" spans="1:5" ht="26.4">
      <c r="A1417" s="96" t="s">
        <v>509</v>
      </c>
      <c r="B1417" s="91">
        <v>1261825</v>
      </c>
      <c r="C1417" s="91">
        <v>671305.19</v>
      </c>
      <c r="D1417" s="92">
        <v>53.201132486676002</v>
      </c>
      <c r="E1417" s="91">
        <v>84549.3</v>
      </c>
    </row>
    <row r="1418" spans="1:5">
      <c r="A1418" s="96" t="s">
        <v>510</v>
      </c>
      <c r="B1418" s="91">
        <v>41071848</v>
      </c>
      <c r="C1418" s="91">
        <v>39565845.32</v>
      </c>
      <c r="D1418" s="92">
        <v>96.333248311592897</v>
      </c>
      <c r="E1418" s="91">
        <v>24189283.32</v>
      </c>
    </row>
    <row r="1419" spans="1:5">
      <c r="A1419" s="97" t="s">
        <v>511</v>
      </c>
      <c r="B1419" s="91">
        <v>40541387</v>
      </c>
      <c r="C1419" s="91">
        <v>38685714.729999997</v>
      </c>
      <c r="D1419" s="92">
        <v>95.422770636830904</v>
      </c>
      <c r="E1419" s="91">
        <v>23309152.73</v>
      </c>
    </row>
    <row r="1420" spans="1:5">
      <c r="A1420" s="97" t="s">
        <v>586</v>
      </c>
      <c r="B1420" s="91">
        <v>530461</v>
      </c>
      <c r="C1420" s="91">
        <v>880130.59</v>
      </c>
      <c r="D1420" s="92">
        <v>165.918058066474</v>
      </c>
      <c r="E1420" s="91">
        <v>880130.59</v>
      </c>
    </row>
    <row r="1421" spans="1:5">
      <c r="A1421" s="96" t="s">
        <v>512</v>
      </c>
      <c r="B1421" s="91">
        <v>683926</v>
      </c>
      <c r="C1421" s="91">
        <v>473722</v>
      </c>
      <c r="D1421" s="92">
        <v>69.265095931431205</v>
      </c>
      <c r="E1421" s="91">
        <v>9500</v>
      </c>
    </row>
    <row r="1422" spans="1:5">
      <c r="A1422" s="97" t="s">
        <v>513</v>
      </c>
      <c r="B1422" s="91">
        <v>683926</v>
      </c>
      <c r="C1422" s="91">
        <v>473722</v>
      </c>
      <c r="D1422" s="92">
        <v>69.265095931431205</v>
      </c>
      <c r="E1422" s="91">
        <v>9500</v>
      </c>
    </row>
    <row r="1423" spans="1:5">
      <c r="A1423" s="98" t="s">
        <v>577</v>
      </c>
      <c r="B1423" s="91">
        <v>683926</v>
      </c>
      <c r="C1423" s="91">
        <v>473722</v>
      </c>
      <c r="D1423" s="92">
        <v>69.265095931431205</v>
      </c>
      <c r="E1423" s="91">
        <v>9500</v>
      </c>
    </row>
    <row r="1424" spans="1:5" ht="26.4">
      <c r="A1424" s="99" t="s">
        <v>578</v>
      </c>
      <c r="B1424" s="91">
        <v>683926</v>
      </c>
      <c r="C1424" s="91">
        <v>473722</v>
      </c>
      <c r="D1424" s="92">
        <v>69.265095931431205</v>
      </c>
      <c r="E1424" s="91">
        <v>9500</v>
      </c>
    </row>
    <row r="1425" spans="1:5" ht="26.4">
      <c r="A1425" s="104" t="s">
        <v>579</v>
      </c>
      <c r="B1425" s="91">
        <v>468722</v>
      </c>
      <c r="C1425" s="91">
        <v>468722</v>
      </c>
      <c r="D1425" s="92">
        <v>100</v>
      </c>
      <c r="E1425" s="91">
        <v>4500</v>
      </c>
    </row>
    <row r="1426" spans="1:5" ht="26.4">
      <c r="A1426" s="104" t="s">
        <v>580</v>
      </c>
      <c r="B1426" s="91">
        <v>215204</v>
      </c>
      <c r="C1426" s="91">
        <v>5000</v>
      </c>
      <c r="D1426" s="92">
        <v>2.3233768889054098</v>
      </c>
      <c r="E1426" s="91">
        <v>5000</v>
      </c>
    </row>
    <row r="1427" spans="1:5">
      <c r="A1427" s="96" t="s">
        <v>526</v>
      </c>
      <c r="B1427" s="91">
        <v>716506898</v>
      </c>
      <c r="C1427" s="91">
        <v>716506898</v>
      </c>
      <c r="D1427" s="92">
        <v>100</v>
      </c>
      <c r="E1427" s="91">
        <v>6644011</v>
      </c>
    </row>
    <row r="1428" spans="1:5" ht="26.4">
      <c r="A1428" s="97" t="s">
        <v>527</v>
      </c>
      <c r="B1428" s="91">
        <v>716506898</v>
      </c>
      <c r="C1428" s="91">
        <v>716506898</v>
      </c>
      <c r="D1428" s="92">
        <v>100</v>
      </c>
      <c r="E1428" s="91">
        <v>6644011</v>
      </c>
    </row>
    <row r="1429" spans="1:5">
      <c r="A1429" s="93" t="s">
        <v>529</v>
      </c>
      <c r="B1429" s="94">
        <v>774846531</v>
      </c>
      <c r="C1429" s="94">
        <v>231560662.97</v>
      </c>
      <c r="D1429" s="95">
        <v>29.884713127792299</v>
      </c>
      <c r="E1429" s="94">
        <v>29072036.870000001</v>
      </c>
    </row>
    <row r="1430" spans="1:5">
      <c r="A1430" s="96" t="s">
        <v>530</v>
      </c>
      <c r="B1430" s="91">
        <v>436878846</v>
      </c>
      <c r="C1430" s="91">
        <v>151949600.44</v>
      </c>
      <c r="D1430" s="92">
        <v>34.780718231433902</v>
      </c>
      <c r="E1430" s="91">
        <v>13054306.380000001</v>
      </c>
    </row>
    <row r="1431" spans="1:5">
      <c r="A1431" s="97" t="s">
        <v>531</v>
      </c>
      <c r="B1431" s="91">
        <v>110056800</v>
      </c>
      <c r="C1431" s="91">
        <v>47941113.609999999</v>
      </c>
      <c r="D1431" s="92">
        <v>43.560337580231298</v>
      </c>
      <c r="E1431" s="91">
        <v>5182467.26</v>
      </c>
    </row>
    <row r="1432" spans="1:5">
      <c r="A1432" s="98" t="s">
        <v>532</v>
      </c>
      <c r="B1432" s="91">
        <v>7440535</v>
      </c>
      <c r="C1432" s="91">
        <v>2692918.92</v>
      </c>
      <c r="D1432" s="92">
        <v>36.1925442189305</v>
      </c>
      <c r="E1432" s="91">
        <v>523314.82</v>
      </c>
    </row>
    <row r="1433" spans="1:5">
      <c r="A1433" s="98" t="s">
        <v>533</v>
      </c>
      <c r="B1433" s="91">
        <v>102616265</v>
      </c>
      <c r="C1433" s="91">
        <v>45248194.689999998</v>
      </c>
      <c r="D1433" s="92">
        <v>44.0945640440139</v>
      </c>
      <c r="E1433" s="91">
        <v>4659152.4400000004</v>
      </c>
    </row>
    <row r="1434" spans="1:5" ht="26.4">
      <c r="A1434" s="97" t="s">
        <v>535</v>
      </c>
      <c r="B1434" s="91">
        <v>269267737</v>
      </c>
      <c r="C1434" s="91">
        <v>73867731.329999998</v>
      </c>
      <c r="D1434" s="92">
        <v>27.432819153525301</v>
      </c>
      <c r="E1434" s="91">
        <v>7520688</v>
      </c>
    </row>
    <row r="1435" spans="1:5">
      <c r="A1435" s="98" t="s">
        <v>536</v>
      </c>
      <c r="B1435" s="91">
        <v>269267737</v>
      </c>
      <c r="C1435" s="91">
        <v>73867731.329999998</v>
      </c>
      <c r="D1435" s="92">
        <v>27.432819153525301</v>
      </c>
      <c r="E1435" s="91">
        <v>7520688</v>
      </c>
    </row>
    <row r="1436" spans="1:5" ht="26.4">
      <c r="A1436" s="97" t="s">
        <v>538</v>
      </c>
      <c r="B1436" s="91">
        <v>491225</v>
      </c>
      <c r="C1436" s="91">
        <v>146101.26999999999</v>
      </c>
      <c r="D1436" s="92">
        <v>29.7422301389384</v>
      </c>
      <c r="E1436" s="91">
        <v>0</v>
      </c>
    </row>
    <row r="1437" spans="1:5">
      <c r="A1437" s="98" t="s">
        <v>540</v>
      </c>
      <c r="B1437" s="91">
        <v>491225</v>
      </c>
      <c r="C1437" s="91">
        <v>146101.26999999999</v>
      </c>
      <c r="D1437" s="92">
        <v>29.7422301389384</v>
      </c>
      <c r="E1437" s="91">
        <v>0</v>
      </c>
    </row>
    <row r="1438" spans="1:5" ht="26.4">
      <c r="A1438" s="97" t="s">
        <v>541</v>
      </c>
      <c r="B1438" s="91">
        <v>57063084</v>
      </c>
      <c r="C1438" s="91">
        <v>29994654.23</v>
      </c>
      <c r="D1438" s="92">
        <v>52.564025859520697</v>
      </c>
      <c r="E1438" s="91">
        <v>351151.12</v>
      </c>
    </row>
    <row r="1439" spans="1:5">
      <c r="A1439" s="98" t="s">
        <v>542</v>
      </c>
      <c r="B1439" s="91">
        <v>1847</v>
      </c>
      <c r="C1439" s="91">
        <v>0</v>
      </c>
      <c r="D1439" s="92">
        <v>0</v>
      </c>
      <c r="E1439" s="91">
        <v>0</v>
      </c>
    </row>
    <row r="1440" spans="1:5" ht="26.4">
      <c r="A1440" s="99" t="s">
        <v>543</v>
      </c>
      <c r="B1440" s="91">
        <v>1847</v>
      </c>
      <c r="C1440" s="91">
        <v>0</v>
      </c>
      <c r="D1440" s="92">
        <v>0</v>
      </c>
      <c r="E1440" s="91">
        <v>0</v>
      </c>
    </row>
    <row r="1441" spans="1:5" ht="26.4">
      <c r="A1441" s="98" t="s">
        <v>547</v>
      </c>
      <c r="B1441" s="91">
        <v>56530776</v>
      </c>
      <c r="C1441" s="91">
        <v>29994654.23</v>
      </c>
      <c r="D1441" s="92">
        <v>53.058981942862403</v>
      </c>
      <c r="E1441" s="91">
        <v>351151.12</v>
      </c>
    </row>
    <row r="1442" spans="1:5" ht="26.4">
      <c r="A1442" s="99" t="s">
        <v>548</v>
      </c>
      <c r="B1442" s="91">
        <v>56266176</v>
      </c>
      <c r="C1442" s="91">
        <v>29864154.23</v>
      </c>
      <c r="D1442" s="92">
        <v>53.076566337118798</v>
      </c>
      <c r="E1442" s="91">
        <v>351151.12</v>
      </c>
    </row>
    <row r="1443" spans="1:5" ht="39.6">
      <c r="A1443" s="99" t="s">
        <v>549</v>
      </c>
      <c r="B1443" s="91">
        <v>264600</v>
      </c>
      <c r="C1443" s="91">
        <v>130500</v>
      </c>
      <c r="D1443" s="92">
        <v>49.319727891156496</v>
      </c>
      <c r="E1443" s="91">
        <v>0</v>
      </c>
    </row>
    <row r="1444" spans="1:5">
      <c r="A1444" s="98" t="s">
        <v>587</v>
      </c>
      <c r="B1444" s="91">
        <v>530461</v>
      </c>
      <c r="C1444" s="91">
        <v>0</v>
      </c>
      <c r="D1444" s="92">
        <v>0</v>
      </c>
      <c r="E1444" s="91">
        <v>0</v>
      </c>
    </row>
    <row r="1445" spans="1:5">
      <c r="A1445" s="96" t="s">
        <v>550</v>
      </c>
      <c r="B1445" s="91">
        <v>337967685</v>
      </c>
      <c r="C1445" s="91">
        <v>79611062.530000001</v>
      </c>
      <c r="D1445" s="92">
        <v>23.555820885656601</v>
      </c>
      <c r="E1445" s="91">
        <v>16017730.49</v>
      </c>
    </row>
    <row r="1446" spans="1:5">
      <c r="A1446" s="97" t="s">
        <v>551</v>
      </c>
      <c r="B1446" s="91">
        <v>319847896</v>
      </c>
      <c r="C1446" s="91">
        <v>72949301.530000001</v>
      </c>
      <c r="D1446" s="92">
        <v>22.807497701970199</v>
      </c>
      <c r="E1446" s="91">
        <v>15789727.49</v>
      </c>
    </row>
    <row r="1447" spans="1:5">
      <c r="A1447" s="97" t="s">
        <v>552</v>
      </c>
      <c r="B1447" s="91">
        <v>18119789</v>
      </c>
      <c r="C1447" s="91">
        <v>6661761</v>
      </c>
      <c r="D1447" s="92">
        <v>36.7651135451964</v>
      </c>
      <c r="E1447" s="91">
        <v>228003</v>
      </c>
    </row>
    <row r="1448" spans="1:5" ht="26.4">
      <c r="A1448" s="98" t="s">
        <v>558</v>
      </c>
      <c r="B1448" s="91">
        <v>18119789</v>
      </c>
      <c r="C1448" s="91">
        <v>6661761</v>
      </c>
      <c r="D1448" s="92">
        <v>36.7651135451964</v>
      </c>
      <c r="E1448" s="91">
        <v>228003</v>
      </c>
    </row>
    <row r="1449" spans="1:5" ht="26.4">
      <c r="A1449" s="99" t="s">
        <v>559</v>
      </c>
      <c r="B1449" s="91">
        <v>18119789</v>
      </c>
      <c r="C1449" s="91">
        <v>6661761</v>
      </c>
      <c r="D1449" s="92">
        <v>36.7651135451964</v>
      </c>
      <c r="E1449" s="91">
        <v>228003</v>
      </c>
    </row>
    <row r="1450" spans="1:5">
      <c r="A1450" s="90" t="s">
        <v>116</v>
      </c>
      <c r="B1450" s="91">
        <v>-15322034</v>
      </c>
      <c r="C1450" s="91">
        <v>525657107.54000002</v>
      </c>
      <c r="D1450" s="92">
        <v>-3430.7266746699602</v>
      </c>
      <c r="E1450" s="91">
        <v>1855306.75</v>
      </c>
    </row>
    <row r="1451" spans="1:5">
      <c r="A1451" s="90" t="s">
        <v>561</v>
      </c>
      <c r="B1451" s="91">
        <v>15322034</v>
      </c>
      <c r="C1451" s="91">
        <v>-525657107.54000002</v>
      </c>
      <c r="D1451" s="92">
        <v>-3430.7266746699602</v>
      </c>
      <c r="E1451" s="91">
        <v>-1855306.75</v>
      </c>
    </row>
    <row r="1452" spans="1:5">
      <c r="A1452" s="96" t="s">
        <v>570</v>
      </c>
      <c r="B1452" s="91">
        <v>15322034</v>
      </c>
      <c r="C1452" s="91">
        <v>-525657107.54000002</v>
      </c>
      <c r="D1452" s="92">
        <v>-3430.7266746699602</v>
      </c>
      <c r="E1452" s="91">
        <v>-1855306.75</v>
      </c>
    </row>
    <row r="1453" spans="1:5" ht="26.4">
      <c r="A1453" s="97" t="s">
        <v>565</v>
      </c>
      <c r="B1453" s="91">
        <v>1729713</v>
      </c>
      <c r="C1453" s="91">
        <v>-1726712.28</v>
      </c>
      <c r="D1453" s="92">
        <v>-99.826519197115402</v>
      </c>
      <c r="E1453" s="91">
        <v>-1272508.28</v>
      </c>
    </row>
    <row r="1454" spans="1:5" ht="26.4">
      <c r="A1454" s="97" t="s">
        <v>566</v>
      </c>
      <c r="B1454" s="91">
        <v>13592321</v>
      </c>
      <c r="C1454" s="91">
        <v>-13592314.4</v>
      </c>
      <c r="D1454" s="92">
        <v>-99.999951443171497</v>
      </c>
      <c r="E1454" s="91">
        <v>0</v>
      </c>
    </row>
    <row r="1455" spans="1:5">
      <c r="A1455" s="90"/>
      <c r="B1455" s="91"/>
      <c r="C1455" s="91"/>
      <c r="D1455" s="92"/>
      <c r="E1455" s="91"/>
    </row>
    <row r="1456" spans="1:5">
      <c r="A1456" s="93" t="s">
        <v>569</v>
      </c>
      <c r="B1456" s="94"/>
      <c r="C1456" s="94"/>
      <c r="D1456" s="95"/>
      <c r="E1456" s="94"/>
    </row>
    <row r="1457" spans="1:5">
      <c r="A1457" s="93" t="s">
        <v>508</v>
      </c>
      <c r="B1457" s="94">
        <v>438602487</v>
      </c>
      <c r="C1457" s="94">
        <v>438011967.19</v>
      </c>
      <c r="D1457" s="95">
        <v>99.865363323851795</v>
      </c>
      <c r="E1457" s="94">
        <v>6733060.2999999998</v>
      </c>
    </row>
    <row r="1458" spans="1:5" ht="26.4">
      <c r="A1458" s="96" t="s">
        <v>509</v>
      </c>
      <c r="B1458" s="91">
        <v>1261825</v>
      </c>
      <c r="C1458" s="91">
        <v>671305.19</v>
      </c>
      <c r="D1458" s="92">
        <v>53.201132486676002</v>
      </c>
      <c r="E1458" s="91">
        <v>84549.3</v>
      </c>
    </row>
    <row r="1459" spans="1:5">
      <c r="A1459" s="96" t="s">
        <v>512</v>
      </c>
      <c r="B1459" s="91">
        <v>468722</v>
      </c>
      <c r="C1459" s="91">
        <v>468722</v>
      </c>
      <c r="D1459" s="92">
        <v>100</v>
      </c>
      <c r="E1459" s="91">
        <v>4500</v>
      </c>
    </row>
    <row r="1460" spans="1:5">
      <c r="A1460" s="97" t="s">
        <v>513</v>
      </c>
      <c r="B1460" s="91">
        <v>468722</v>
      </c>
      <c r="C1460" s="91">
        <v>468722</v>
      </c>
      <c r="D1460" s="92">
        <v>100</v>
      </c>
      <c r="E1460" s="91">
        <v>4500</v>
      </c>
    </row>
    <row r="1461" spans="1:5">
      <c r="A1461" s="98" t="s">
        <v>577</v>
      </c>
      <c r="B1461" s="91">
        <v>468722</v>
      </c>
      <c r="C1461" s="91">
        <v>468722</v>
      </c>
      <c r="D1461" s="92">
        <v>100</v>
      </c>
      <c r="E1461" s="91">
        <v>4500</v>
      </c>
    </row>
    <row r="1462" spans="1:5" ht="26.4">
      <c r="A1462" s="99" t="s">
        <v>578</v>
      </c>
      <c r="B1462" s="91">
        <v>468722</v>
      </c>
      <c r="C1462" s="91">
        <v>468722</v>
      </c>
      <c r="D1462" s="92">
        <v>100</v>
      </c>
      <c r="E1462" s="91">
        <v>4500</v>
      </c>
    </row>
    <row r="1463" spans="1:5" ht="26.4">
      <c r="A1463" s="104" t="s">
        <v>579</v>
      </c>
      <c r="B1463" s="91">
        <v>468722</v>
      </c>
      <c r="C1463" s="91">
        <v>468722</v>
      </c>
      <c r="D1463" s="92">
        <v>100</v>
      </c>
      <c r="E1463" s="91">
        <v>4500</v>
      </c>
    </row>
    <row r="1464" spans="1:5">
      <c r="A1464" s="96" t="s">
        <v>526</v>
      </c>
      <c r="B1464" s="91">
        <v>436871940</v>
      </c>
      <c r="C1464" s="91">
        <v>436871940</v>
      </c>
      <c r="D1464" s="92">
        <v>100</v>
      </c>
      <c r="E1464" s="91">
        <v>6644011</v>
      </c>
    </row>
    <row r="1465" spans="1:5" ht="26.4">
      <c r="A1465" s="97" t="s">
        <v>527</v>
      </c>
      <c r="B1465" s="91">
        <v>436871940</v>
      </c>
      <c r="C1465" s="91">
        <v>436871940</v>
      </c>
      <c r="D1465" s="92">
        <v>100</v>
      </c>
      <c r="E1465" s="91">
        <v>6644011</v>
      </c>
    </row>
    <row r="1466" spans="1:5">
      <c r="A1466" s="93" t="s">
        <v>529</v>
      </c>
      <c r="B1466" s="94">
        <v>440332200</v>
      </c>
      <c r="C1466" s="94">
        <v>146893297.91</v>
      </c>
      <c r="D1466" s="95">
        <v>33.359653895399902</v>
      </c>
      <c r="E1466" s="94">
        <v>16901362.280000001</v>
      </c>
    </row>
    <row r="1467" spans="1:5">
      <c r="A1467" s="96" t="s">
        <v>530</v>
      </c>
      <c r="B1467" s="91">
        <v>286269144</v>
      </c>
      <c r="C1467" s="91">
        <v>128633407.23</v>
      </c>
      <c r="D1467" s="92">
        <v>44.934429688307603</v>
      </c>
      <c r="E1467" s="91">
        <v>12771819.08</v>
      </c>
    </row>
    <row r="1468" spans="1:5">
      <c r="A1468" s="97" t="s">
        <v>531</v>
      </c>
      <c r="B1468" s="91">
        <v>93633206</v>
      </c>
      <c r="C1468" s="91">
        <v>41881791.57</v>
      </c>
      <c r="D1468" s="92">
        <v>44.729635306944402</v>
      </c>
      <c r="E1468" s="91">
        <v>4899979.96</v>
      </c>
    </row>
    <row r="1469" spans="1:5">
      <c r="A1469" s="98" t="s">
        <v>532</v>
      </c>
      <c r="B1469" s="91">
        <v>5482990</v>
      </c>
      <c r="C1469" s="91">
        <v>2111250.85</v>
      </c>
      <c r="D1469" s="92">
        <v>38.505465995743201</v>
      </c>
      <c r="E1469" s="91">
        <v>402632.37</v>
      </c>
    </row>
    <row r="1470" spans="1:5">
      <c r="A1470" s="98" t="s">
        <v>533</v>
      </c>
      <c r="B1470" s="91">
        <v>88150216</v>
      </c>
      <c r="C1470" s="91">
        <v>39770540.719999999</v>
      </c>
      <c r="D1470" s="92">
        <v>45.116781925979602</v>
      </c>
      <c r="E1470" s="91">
        <v>4497347.59</v>
      </c>
    </row>
    <row r="1471" spans="1:5" ht="26.4">
      <c r="A1471" s="97" t="s">
        <v>535</v>
      </c>
      <c r="B1471" s="91">
        <v>135770095</v>
      </c>
      <c r="C1471" s="91">
        <v>56610860.159999996</v>
      </c>
      <c r="D1471" s="92">
        <v>41.696118839719503</v>
      </c>
      <c r="E1471" s="91">
        <v>7520688</v>
      </c>
    </row>
    <row r="1472" spans="1:5">
      <c r="A1472" s="98" t="s">
        <v>536</v>
      </c>
      <c r="B1472" s="91">
        <v>135770095</v>
      </c>
      <c r="C1472" s="91">
        <v>56610860.159999996</v>
      </c>
      <c r="D1472" s="92">
        <v>41.696118839719503</v>
      </c>
      <c r="E1472" s="91">
        <v>7520688</v>
      </c>
    </row>
    <row r="1473" spans="1:5" ht="26.4">
      <c r="A1473" s="97" t="s">
        <v>538</v>
      </c>
      <c r="B1473" s="91">
        <v>333220</v>
      </c>
      <c r="C1473" s="91">
        <v>146101.26999999999</v>
      </c>
      <c r="D1473" s="92">
        <v>43.845288398055303</v>
      </c>
      <c r="E1473" s="91">
        <v>0</v>
      </c>
    </row>
    <row r="1474" spans="1:5">
      <c r="A1474" s="98" t="s">
        <v>540</v>
      </c>
      <c r="B1474" s="91">
        <v>333220</v>
      </c>
      <c r="C1474" s="91">
        <v>146101.26999999999</v>
      </c>
      <c r="D1474" s="92">
        <v>43.845288398055303</v>
      </c>
      <c r="E1474" s="91">
        <v>0</v>
      </c>
    </row>
    <row r="1475" spans="1:5" ht="26.4">
      <c r="A1475" s="97" t="s">
        <v>541</v>
      </c>
      <c r="B1475" s="91">
        <v>56532623</v>
      </c>
      <c r="C1475" s="91">
        <v>29994654.23</v>
      </c>
      <c r="D1475" s="92">
        <v>53.0572484315826</v>
      </c>
      <c r="E1475" s="91">
        <v>351151.12</v>
      </c>
    </row>
    <row r="1476" spans="1:5">
      <c r="A1476" s="98" t="s">
        <v>542</v>
      </c>
      <c r="B1476" s="91">
        <v>1847</v>
      </c>
      <c r="C1476" s="91">
        <v>0</v>
      </c>
      <c r="D1476" s="92">
        <v>0</v>
      </c>
      <c r="E1476" s="91">
        <v>0</v>
      </c>
    </row>
    <row r="1477" spans="1:5" ht="26.4">
      <c r="A1477" s="99" t="s">
        <v>543</v>
      </c>
      <c r="B1477" s="91">
        <v>1847</v>
      </c>
      <c r="C1477" s="91">
        <v>0</v>
      </c>
      <c r="D1477" s="92">
        <v>0</v>
      </c>
      <c r="E1477" s="91">
        <v>0</v>
      </c>
    </row>
    <row r="1478" spans="1:5" ht="26.4">
      <c r="A1478" s="98" t="s">
        <v>547</v>
      </c>
      <c r="B1478" s="91">
        <v>56530776</v>
      </c>
      <c r="C1478" s="91">
        <v>29994654.23</v>
      </c>
      <c r="D1478" s="92">
        <v>53.058981942862403</v>
      </c>
      <c r="E1478" s="91">
        <v>351151.12</v>
      </c>
    </row>
    <row r="1479" spans="1:5" ht="26.4">
      <c r="A1479" s="99" t="s">
        <v>548</v>
      </c>
      <c r="B1479" s="91">
        <v>56266176</v>
      </c>
      <c r="C1479" s="91">
        <v>29864154.23</v>
      </c>
      <c r="D1479" s="92">
        <v>53.076566337118798</v>
      </c>
      <c r="E1479" s="91">
        <v>351151.12</v>
      </c>
    </row>
    <row r="1480" spans="1:5" ht="39.6">
      <c r="A1480" s="99" t="s">
        <v>549</v>
      </c>
      <c r="B1480" s="91">
        <v>264600</v>
      </c>
      <c r="C1480" s="91">
        <v>130500</v>
      </c>
      <c r="D1480" s="92">
        <v>49.319727891156496</v>
      </c>
      <c r="E1480" s="91">
        <v>0</v>
      </c>
    </row>
    <row r="1481" spans="1:5">
      <c r="A1481" s="96" t="s">
        <v>550</v>
      </c>
      <c r="B1481" s="91">
        <v>154063056</v>
      </c>
      <c r="C1481" s="91">
        <v>18259890.68</v>
      </c>
      <c r="D1481" s="92">
        <v>11.852218925217199</v>
      </c>
      <c r="E1481" s="91">
        <v>4129543.2</v>
      </c>
    </row>
    <row r="1482" spans="1:5">
      <c r="A1482" s="97" t="s">
        <v>551</v>
      </c>
      <c r="B1482" s="91">
        <v>135943267</v>
      </c>
      <c r="C1482" s="91">
        <v>11598129.68</v>
      </c>
      <c r="D1482" s="92">
        <v>8.5315955221232098</v>
      </c>
      <c r="E1482" s="91">
        <v>3901540.2</v>
      </c>
    </row>
    <row r="1483" spans="1:5">
      <c r="A1483" s="97" t="s">
        <v>552</v>
      </c>
      <c r="B1483" s="91">
        <v>18119789</v>
      </c>
      <c r="C1483" s="91">
        <v>6661761</v>
      </c>
      <c r="D1483" s="92">
        <v>36.7651135451964</v>
      </c>
      <c r="E1483" s="91">
        <v>228003</v>
      </c>
    </row>
    <row r="1484" spans="1:5" ht="26.4">
      <c r="A1484" s="98" t="s">
        <v>558</v>
      </c>
      <c r="B1484" s="91">
        <v>18119789</v>
      </c>
      <c r="C1484" s="91">
        <v>6661761</v>
      </c>
      <c r="D1484" s="92">
        <v>36.7651135451964</v>
      </c>
      <c r="E1484" s="91">
        <v>228003</v>
      </c>
    </row>
    <row r="1485" spans="1:5" ht="26.4">
      <c r="A1485" s="99" t="s">
        <v>559</v>
      </c>
      <c r="B1485" s="91">
        <v>18119789</v>
      </c>
      <c r="C1485" s="91">
        <v>6661761</v>
      </c>
      <c r="D1485" s="92">
        <v>36.7651135451964</v>
      </c>
      <c r="E1485" s="91">
        <v>228003</v>
      </c>
    </row>
    <row r="1486" spans="1:5">
      <c r="A1486" s="90" t="s">
        <v>116</v>
      </c>
      <c r="B1486" s="91">
        <v>-1729713</v>
      </c>
      <c r="C1486" s="91">
        <v>291118669.27999997</v>
      </c>
      <c r="D1486" s="92">
        <v>-16830.460849863499</v>
      </c>
      <c r="E1486" s="91">
        <v>-10168301.98</v>
      </c>
    </row>
    <row r="1487" spans="1:5">
      <c r="A1487" s="90" t="s">
        <v>561</v>
      </c>
      <c r="B1487" s="91">
        <v>1729713</v>
      </c>
      <c r="C1487" s="91">
        <v>-291118669.27999997</v>
      </c>
      <c r="D1487" s="92">
        <v>-16830.460849863499</v>
      </c>
      <c r="E1487" s="91">
        <v>10168301.98</v>
      </c>
    </row>
    <row r="1488" spans="1:5">
      <c r="A1488" s="96" t="s">
        <v>570</v>
      </c>
      <c r="B1488" s="91">
        <v>1729713</v>
      </c>
      <c r="C1488" s="91">
        <v>-291118669.27999997</v>
      </c>
      <c r="D1488" s="92">
        <v>-16830.460849863499</v>
      </c>
      <c r="E1488" s="91">
        <v>10168301.98</v>
      </c>
    </row>
    <row r="1489" spans="1:5" ht="26.4">
      <c r="A1489" s="97" t="s">
        <v>565</v>
      </c>
      <c r="B1489" s="91">
        <v>1729713</v>
      </c>
      <c r="C1489" s="91">
        <v>-1726712.28</v>
      </c>
      <c r="D1489" s="92">
        <v>-99.826519197115402</v>
      </c>
      <c r="E1489" s="91">
        <v>-1272508.28</v>
      </c>
    </row>
    <row r="1490" spans="1:5">
      <c r="A1490" s="90"/>
      <c r="B1490" s="91"/>
      <c r="C1490" s="91"/>
      <c r="D1490" s="92"/>
      <c r="E1490" s="91"/>
    </row>
    <row r="1491" spans="1:5" ht="26.4">
      <c r="A1491" s="93" t="s">
        <v>571</v>
      </c>
      <c r="B1491" s="94"/>
      <c r="C1491" s="94"/>
      <c r="D1491" s="95"/>
      <c r="E1491" s="94"/>
    </row>
    <row r="1492" spans="1:5">
      <c r="A1492" s="93" t="s">
        <v>508</v>
      </c>
      <c r="B1492" s="94">
        <v>320922010</v>
      </c>
      <c r="C1492" s="94">
        <v>319205803.31999999</v>
      </c>
      <c r="D1492" s="95">
        <v>99.465226246090097</v>
      </c>
      <c r="E1492" s="94">
        <v>24194283.32</v>
      </c>
    </row>
    <row r="1493" spans="1:5">
      <c r="A1493" s="96" t="s">
        <v>510</v>
      </c>
      <c r="B1493" s="91">
        <v>41071848</v>
      </c>
      <c r="C1493" s="91">
        <v>39565845.32</v>
      </c>
      <c r="D1493" s="92">
        <v>96.333248311592897</v>
      </c>
      <c r="E1493" s="91">
        <v>24189283.32</v>
      </c>
    </row>
    <row r="1494" spans="1:5">
      <c r="A1494" s="97" t="s">
        <v>511</v>
      </c>
      <c r="B1494" s="91">
        <v>40541387</v>
      </c>
      <c r="C1494" s="91">
        <v>38685714.729999997</v>
      </c>
      <c r="D1494" s="92">
        <v>95.422770636830904</v>
      </c>
      <c r="E1494" s="91">
        <v>23309152.73</v>
      </c>
    </row>
    <row r="1495" spans="1:5">
      <c r="A1495" s="97" t="s">
        <v>586</v>
      </c>
      <c r="B1495" s="91">
        <v>530461</v>
      </c>
      <c r="C1495" s="91">
        <v>880130.59</v>
      </c>
      <c r="D1495" s="92">
        <v>165.918058066474</v>
      </c>
      <c r="E1495" s="91">
        <v>880130.59</v>
      </c>
    </row>
    <row r="1496" spans="1:5">
      <c r="A1496" s="96" t="s">
        <v>512</v>
      </c>
      <c r="B1496" s="91">
        <v>215204</v>
      </c>
      <c r="C1496" s="91">
        <v>5000</v>
      </c>
      <c r="D1496" s="92">
        <v>2.3233768889054098</v>
      </c>
      <c r="E1496" s="91">
        <v>5000</v>
      </c>
    </row>
    <row r="1497" spans="1:5">
      <c r="A1497" s="97" t="s">
        <v>513</v>
      </c>
      <c r="B1497" s="91">
        <v>215204</v>
      </c>
      <c r="C1497" s="91">
        <v>5000</v>
      </c>
      <c r="D1497" s="92">
        <v>2.3233768889054098</v>
      </c>
      <c r="E1497" s="91">
        <v>5000</v>
      </c>
    </row>
    <row r="1498" spans="1:5">
      <c r="A1498" s="98" t="s">
        <v>577</v>
      </c>
      <c r="B1498" s="91">
        <v>215204</v>
      </c>
      <c r="C1498" s="91">
        <v>5000</v>
      </c>
      <c r="D1498" s="92">
        <v>2.3233768889054098</v>
      </c>
      <c r="E1498" s="91">
        <v>5000</v>
      </c>
    </row>
    <row r="1499" spans="1:5" ht="26.4">
      <c r="A1499" s="99" t="s">
        <v>578</v>
      </c>
      <c r="B1499" s="91">
        <v>215204</v>
      </c>
      <c r="C1499" s="91">
        <v>5000</v>
      </c>
      <c r="D1499" s="92">
        <v>2.3233768889054098</v>
      </c>
      <c r="E1499" s="91">
        <v>5000</v>
      </c>
    </row>
    <row r="1500" spans="1:5" ht="26.4">
      <c r="A1500" s="104" t="s">
        <v>580</v>
      </c>
      <c r="B1500" s="91">
        <v>215204</v>
      </c>
      <c r="C1500" s="91">
        <v>5000</v>
      </c>
      <c r="D1500" s="92">
        <v>2.3233768889054098</v>
      </c>
      <c r="E1500" s="91">
        <v>5000</v>
      </c>
    </row>
    <row r="1501" spans="1:5">
      <c r="A1501" s="96" t="s">
        <v>526</v>
      </c>
      <c r="B1501" s="91">
        <v>279634958</v>
      </c>
      <c r="C1501" s="91">
        <v>279634958</v>
      </c>
      <c r="D1501" s="92">
        <v>100</v>
      </c>
      <c r="E1501" s="91">
        <v>0</v>
      </c>
    </row>
    <row r="1502" spans="1:5" ht="26.4">
      <c r="A1502" s="97" t="s">
        <v>527</v>
      </c>
      <c r="B1502" s="91">
        <v>279634958</v>
      </c>
      <c r="C1502" s="91">
        <v>279634958</v>
      </c>
      <c r="D1502" s="92">
        <v>100</v>
      </c>
      <c r="E1502" s="91">
        <v>0</v>
      </c>
    </row>
    <row r="1503" spans="1:5">
      <c r="A1503" s="93" t="s">
        <v>529</v>
      </c>
      <c r="B1503" s="94">
        <v>334514331</v>
      </c>
      <c r="C1503" s="94">
        <v>84667365.060000002</v>
      </c>
      <c r="D1503" s="95">
        <v>25.3105344715411</v>
      </c>
      <c r="E1503" s="94">
        <v>12170674.59</v>
      </c>
    </row>
    <row r="1504" spans="1:5">
      <c r="A1504" s="96" t="s">
        <v>530</v>
      </c>
      <c r="B1504" s="91">
        <v>150609702</v>
      </c>
      <c r="C1504" s="91">
        <v>23316193.210000001</v>
      </c>
      <c r="D1504" s="92">
        <v>15.481202671790699</v>
      </c>
      <c r="E1504" s="91">
        <v>282487.3</v>
      </c>
    </row>
    <row r="1505" spans="1:5">
      <c r="A1505" s="97" t="s">
        <v>531</v>
      </c>
      <c r="B1505" s="91">
        <v>16423594</v>
      </c>
      <c r="C1505" s="91">
        <v>6059322.04</v>
      </c>
      <c r="D1505" s="92">
        <v>36.894007730585599</v>
      </c>
      <c r="E1505" s="91">
        <v>282487.3</v>
      </c>
    </row>
    <row r="1506" spans="1:5">
      <c r="A1506" s="98" t="s">
        <v>532</v>
      </c>
      <c r="B1506" s="91">
        <v>1957545</v>
      </c>
      <c r="C1506" s="91">
        <v>581668.06999999995</v>
      </c>
      <c r="D1506" s="92">
        <v>29.714160849431298</v>
      </c>
      <c r="E1506" s="91">
        <v>120682.45</v>
      </c>
    </row>
    <row r="1507" spans="1:5">
      <c r="A1507" s="98" t="s">
        <v>533</v>
      </c>
      <c r="B1507" s="91">
        <v>14466049</v>
      </c>
      <c r="C1507" s="91">
        <v>5477653.9699999997</v>
      </c>
      <c r="D1507" s="92">
        <v>37.865584237962999</v>
      </c>
      <c r="E1507" s="91">
        <v>161804.85</v>
      </c>
    </row>
    <row r="1508" spans="1:5" ht="26.4">
      <c r="A1508" s="97" t="s">
        <v>535</v>
      </c>
      <c r="B1508" s="91">
        <v>133497642</v>
      </c>
      <c r="C1508" s="91">
        <v>17256871.170000002</v>
      </c>
      <c r="D1508" s="92">
        <v>12.926723582128901</v>
      </c>
      <c r="E1508" s="91">
        <v>0</v>
      </c>
    </row>
    <row r="1509" spans="1:5">
      <c r="A1509" s="98" t="s">
        <v>536</v>
      </c>
      <c r="B1509" s="91">
        <v>133497642</v>
      </c>
      <c r="C1509" s="91">
        <v>17256871.170000002</v>
      </c>
      <c r="D1509" s="92">
        <v>12.926723582128901</v>
      </c>
      <c r="E1509" s="91">
        <v>0</v>
      </c>
    </row>
    <row r="1510" spans="1:5" ht="26.4">
      <c r="A1510" s="97" t="s">
        <v>538</v>
      </c>
      <c r="B1510" s="91">
        <v>158005</v>
      </c>
      <c r="C1510" s="91">
        <v>0</v>
      </c>
      <c r="D1510" s="92">
        <v>0</v>
      </c>
      <c r="E1510" s="91">
        <v>0</v>
      </c>
    </row>
    <row r="1511" spans="1:5">
      <c r="A1511" s="98" t="s">
        <v>540</v>
      </c>
      <c r="B1511" s="91">
        <v>158005</v>
      </c>
      <c r="C1511" s="91">
        <v>0</v>
      </c>
      <c r="D1511" s="92">
        <v>0</v>
      </c>
      <c r="E1511" s="91">
        <v>0</v>
      </c>
    </row>
    <row r="1512" spans="1:5" ht="26.4">
      <c r="A1512" s="97" t="s">
        <v>541</v>
      </c>
      <c r="B1512" s="91">
        <v>530461</v>
      </c>
      <c r="C1512" s="91">
        <v>0</v>
      </c>
      <c r="D1512" s="92">
        <v>0</v>
      </c>
      <c r="E1512" s="91">
        <v>0</v>
      </c>
    </row>
    <row r="1513" spans="1:5">
      <c r="A1513" s="98" t="s">
        <v>587</v>
      </c>
      <c r="B1513" s="91">
        <v>530461</v>
      </c>
      <c r="C1513" s="91">
        <v>0</v>
      </c>
      <c r="D1513" s="92">
        <v>0</v>
      </c>
      <c r="E1513" s="91">
        <v>0</v>
      </c>
    </row>
    <row r="1514" spans="1:5">
      <c r="A1514" s="96" t="s">
        <v>550</v>
      </c>
      <c r="B1514" s="91">
        <v>183904629</v>
      </c>
      <c r="C1514" s="91">
        <v>61351171.850000001</v>
      </c>
      <c r="D1514" s="92">
        <v>33.360319521919202</v>
      </c>
      <c r="E1514" s="91">
        <v>11888187.289999999</v>
      </c>
    </row>
    <row r="1515" spans="1:5">
      <c r="A1515" s="97" t="s">
        <v>551</v>
      </c>
      <c r="B1515" s="91">
        <v>183904629</v>
      </c>
      <c r="C1515" s="91">
        <v>61351171.850000001</v>
      </c>
      <c r="D1515" s="92">
        <v>33.360319521919202</v>
      </c>
      <c r="E1515" s="91">
        <v>11888187.289999999</v>
      </c>
    </row>
    <row r="1516" spans="1:5">
      <c r="A1516" s="90" t="s">
        <v>116</v>
      </c>
      <c r="B1516" s="91">
        <v>-13592321</v>
      </c>
      <c r="C1516" s="91">
        <v>234538438.25999999</v>
      </c>
      <c r="D1516" s="92">
        <v>-1725.52162548251</v>
      </c>
      <c r="E1516" s="91">
        <v>12023608.73</v>
      </c>
    </row>
    <row r="1517" spans="1:5">
      <c r="A1517" s="90" t="s">
        <v>561</v>
      </c>
      <c r="B1517" s="91">
        <v>13592321</v>
      </c>
      <c r="C1517" s="91">
        <v>-234538438.25999999</v>
      </c>
      <c r="D1517" s="92">
        <v>-1725.52162548251</v>
      </c>
      <c r="E1517" s="91">
        <v>-12023608.73</v>
      </c>
    </row>
    <row r="1518" spans="1:5">
      <c r="A1518" s="96" t="s">
        <v>570</v>
      </c>
      <c r="B1518" s="91">
        <v>13592321</v>
      </c>
      <c r="C1518" s="91">
        <v>-234538438.25999999</v>
      </c>
      <c r="D1518" s="92">
        <v>-1725.52162548251</v>
      </c>
      <c r="E1518" s="91">
        <v>-12023608.73</v>
      </c>
    </row>
    <row r="1519" spans="1:5" ht="26.4">
      <c r="A1519" s="97" t="s">
        <v>566</v>
      </c>
      <c r="B1519" s="91">
        <v>13592321</v>
      </c>
      <c r="C1519" s="91">
        <v>-13592314.4</v>
      </c>
      <c r="D1519" s="92">
        <v>-99.999951443171497</v>
      </c>
      <c r="E1519" s="91">
        <v>0</v>
      </c>
    </row>
    <row r="1520" spans="1:5">
      <c r="A1520" s="90"/>
      <c r="B1520" s="91"/>
      <c r="C1520" s="91"/>
      <c r="D1520" s="92"/>
      <c r="E1520" s="91"/>
    </row>
    <row r="1521" spans="1:5">
      <c r="A1521" s="103" t="s">
        <v>602</v>
      </c>
      <c r="B1521" s="91"/>
      <c r="C1521" s="91"/>
      <c r="D1521" s="92"/>
      <c r="E1521" s="91"/>
    </row>
    <row r="1522" spans="1:5">
      <c r="A1522" s="93" t="s">
        <v>508</v>
      </c>
      <c r="B1522" s="94">
        <v>1026186969</v>
      </c>
      <c r="C1522" s="94">
        <v>1020370918.14</v>
      </c>
      <c r="D1522" s="95">
        <v>99.433236726279304</v>
      </c>
      <c r="E1522" s="94">
        <v>6132470.9100000001</v>
      </c>
    </row>
    <row r="1523" spans="1:5" ht="26.4">
      <c r="A1523" s="96" t="s">
        <v>509</v>
      </c>
      <c r="B1523" s="91">
        <v>9364765</v>
      </c>
      <c r="C1523" s="91">
        <v>3881493.65</v>
      </c>
      <c r="D1523" s="92">
        <v>41.447848931606899</v>
      </c>
      <c r="E1523" s="91">
        <v>775499.76</v>
      </c>
    </row>
    <row r="1524" spans="1:5">
      <c r="A1524" s="96" t="s">
        <v>510</v>
      </c>
      <c r="B1524" s="91">
        <v>44076</v>
      </c>
      <c r="C1524" s="91">
        <v>44075.27</v>
      </c>
      <c r="D1524" s="92">
        <v>99.998343769852099</v>
      </c>
      <c r="E1524" s="91">
        <v>0</v>
      </c>
    </row>
    <row r="1525" spans="1:5">
      <c r="A1525" s="97" t="s">
        <v>511</v>
      </c>
      <c r="B1525" s="91">
        <v>44076</v>
      </c>
      <c r="C1525" s="91">
        <v>44075.27</v>
      </c>
      <c r="D1525" s="92">
        <v>99.998343769852099</v>
      </c>
      <c r="E1525" s="91">
        <v>0</v>
      </c>
    </row>
    <row r="1526" spans="1:5">
      <c r="A1526" s="96" t="s">
        <v>512</v>
      </c>
      <c r="B1526" s="91">
        <v>468208</v>
      </c>
      <c r="C1526" s="91">
        <v>135429.22</v>
      </c>
      <c r="D1526" s="92">
        <v>28.925011960496199</v>
      </c>
      <c r="E1526" s="91">
        <v>80361.149999999994</v>
      </c>
    </row>
    <row r="1527" spans="1:5">
      <c r="A1527" s="97" t="s">
        <v>513</v>
      </c>
      <c r="B1527" s="91">
        <v>134107</v>
      </c>
      <c r="C1527" s="91">
        <v>100615.71</v>
      </c>
      <c r="D1527" s="92">
        <v>75.026441572774004</v>
      </c>
      <c r="E1527" s="91">
        <v>82392.47</v>
      </c>
    </row>
    <row r="1528" spans="1:5">
      <c r="A1528" s="98" t="s">
        <v>577</v>
      </c>
      <c r="B1528" s="91">
        <v>119107</v>
      </c>
      <c r="C1528" s="91">
        <v>99057</v>
      </c>
      <c r="D1528" s="92">
        <v>83.166396601375197</v>
      </c>
      <c r="E1528" s="91">
        <v>82392.47</v>
      </c>
    </row>
    <row r="1529" spans="1:5" ht="26.4">
      <c r="A1529" s="99" t="s">
        <v>578</v>
      </c>
      <c r="B1529" s="91">
        <v>119107</v>
      </c>
      <c r="C1529" s="91">
        <v>99057</v>
      </c>
      <c r="D1529" s="92">
        <v>83.166396601375197</v>
      </c>
      <c r="E1529" s="91">
        <v>82392.47</v>
      </c>
    </row>
    <row r="1530" spans="1:5" ht="26.4">
      <c r="A1530" s="104" t="s">
        <v>579</v>
      </c>
      <c r="B1530" s="91">
        <v>95730</v>
      </c>
      <c r="C1530" s="91">
        <v>84057</v>
      </c>
      <c r="D1530" s="92">
        <v>87.806330303979905</v>
      </c>
      <c r="E1530" s="91">
        <v>75892.47</v>
      </c>
    </row>
    <row r="1531" spans="1:5" ht="26.4">
      <c r="A1531" s="104" t="s">
        <v>580</v>
      </c>
      <c r="B1531" s="91">
        <v>23377</v>
      </c>
      <c r="C1531" s="91">
        <v>15000</v>
      </c>
      <c r="D1531" s="92">
        <v>64.165632887025694</v>
      </c>
      <c r="E1531" s="91">
        <v>6500</v>
      </c>
    </row>
    <row r="1532" spans="1:5" ht="26.4">
      <c r="A1532" s="98" t="s">
        <v>514</v>
      </c>
      <c r="B1532" s="91">
        <v>15000</v>
      </c>
      <c r="C1532" s="91">
        <v>1558.71</v>
      </c>
      <c r="D1532" s="92">
        <v>10.391400000000001</v>
      </c>
      <c r="E1532" s="91">
        <v>0</v>
      </c>
    </row>
    <row r="1533" spans="1:5">
      <c r="A1533" s="97" t="s">
        <v>515</v>
      </c>
      <c r="B1533" s="91">
        <v>107810</v>
      </c>
      <c r="C1533" s="91">
        <v>0</v>
      </c>
      <c r="D1533" s="92">
        <v>0</v>
      </c>
      <c r="E1533" s="91">
        <v>-6383</v>
      </c>
    </row>
    <row r="1534" spans="1:5">
      <c r="A1534" s="98" t="s">
        <v>516</v>
      </c>
      <c r="B1534" s="91">
        <v>107810</v>
      </c>
      <c r="C1534" s="91">
        <v>0</v>
      </c>
      <c r="D1534" s="92">
        <v>0</v>
      </c>
      <c r="E1534" s="91">
        <v>-6383</v>
      </c>
    </row>
    <row r="1535" spans="1:5" ht="26.4">
      <c r="A1535" s="99" t="s">
        <v>517</v>
      </c>
      <c r="B1535" s="91">
        <v>107810</v>
      </c>
      <c r="C1535" s="91">
        <v>0</v>
      </c>
      <c r="D1535" s="92">
        <v>0</v>
      </c>
      <c r="E1535" s="91">
        <v>-6383</v>
      </c>
    </row>
    <row r="1536" spans="1:5" ht="26.4">
      <c r="A1536" s="97" t="s">
        <v>520</v>
      </c>
      <c r="B1536" s="91">
        <v>226291</v>
      </c>
      <c r="C1536" s="91">
        <v>34813.51</v>
      </c>
      <c r="D1536" s="92">
        <v>15.384398849269299</v>
      </c>
      <c r="E1536" s="91">
        <v>4351.68</v>
      </c>
    </row>
    <row r="1537" spans="1:5" ht="39.6">
      <c r="A1537" s="98" t="s">
        <v>521</v>
      </c>
      <c r="B1537" s="91">
        <v>226291</v>
      </c>
      <c r="C1537" s="91">
        <v>34813.51</v>
      </c>
      <c r="D1537" s="92">
        <v>15.384398849269299</v>
      </c>
      <c r="E1537" s="91">
        <v>4351.68</v>
      </c>
    </row>
    <row r="1538" spans="1:5" ht="52.8">
      <c r="A1538" s="99" t="s">
        <v>523</v>
      </c>
      <c r="B1538" s="91">
        <v>226291</v>
      </c>
      <c r="C1538" s="91">
        <v>34813.51</v>
      </c>
      <c r="D1538" s="92">
        <v>15.384398849269299</v>
      </c>
      <c r="E1538" s="91">
        <v>4351.68</v>
      </c>
    </row>
    <row r="1539" spans="1:5">
      <c r="A1539" s="96" t="s">
        <v>526</v>
      </c>
      <c r="B1539" s="91">
        <v>1016309920</v>
      </c>
      <c r="C1539" s="91">
        <v>1016309920</v>
      </c>
      <c r="D1539" s="92">
        <v>100</v>
      </c>
      <c r="E1539" s="91">
        <v>5276610</v>
      </c>
    </row>
    <row r="1540" spans="1:5" ht="26.4">
      <c r="A1540" s="97" t="s">
        <v>527</v>
      </c>
      <c r="B1540" s="91">
        <v>1016309920</v>
      </c>
      <c r="C1540" s="91">
        <v>1016309920</v>
      </c>
      <c r="D1540" s="92">
        <v>100</v>
      </c>
      <c r="E1540" s="91">
        <v>5276610</v>
      </c>
    </row>
    <row r="1541" spans="1:5">
      <c r="A1541" s="93" t="s">
        <v>529</v>
      </c>
      <c r="B1541" s="94">
        <v>1026446854</v>
      </c>
      <c r="C1541" s="94">
        <v>410595643.76999998</v>
      </c>
      <c r="D1541" s="95">
        <v>40.001646667816701</v>
      </c>
      <c r="E1541" s="94">
        <v>84398822.439999998</v>
      </c>
    </row>
    <row r="1542" spans="1:5">
      <c r="A1542" s="96" t="s">
        <v>530</v>
      </c>
      <c r="B1542" s="91">
        <v>1014889541</v>
      </c>
      <c r="C1542" s="91">
        <v>409774710.57999998</v>
      </c>
      <c r="D1542" s="92">
        <v>40.3762866820203</v>
      </c>
      <c r="E1542" s="91">
        <v>83977237.75</v>
      </c>
    </row>
    <row r="1543" spans="1:5">
      <c r="A1543" s="97" t="s">
        <v>531</v>
      </c>
      <c r="B1543" s="91">
        <v>111791125</v>
      </c>
      <c r="C1543" s="91">
        <v>34128019.530000001</v>
      </c>
      <c r="D1543" s="92">
        <v>30.528380074894098</v>
      </c>
      <c r="E1543" s="91">
        <v>8358276.4100000001</v>
      </c>
    </row>
    <row r="1544" spans="1:5">
      <c r="A1544" s="98" t="s">
        <v>532</v>
      </c>
      <c r="B1544" s="91">
        <v>80993747</v>
      </c>
      <c r="C1544" s="91">
        <v>24909999.309999999</v>
      </c>
      <c r="D1544" s="92">
        <v>30.755459813459399</v>
      </c>
      <c r="E1544" s="91">
        <v>6416023.9699999997</v>
      </c>
    </row>
    <row r="1545" spans="1:5">
      <c r="A1545" s="98" t="s">
        <v>533</v>
      </c>
      <c r="B1545" s="91">
        <v>30797378</v>
      </c>
      <c r="C1545" s="91">
        <v>9218020.2200000007</v>
      </c>
      <c r="D1545" s="92">
        <v>29.931185115823801</v>
      </c>
      <c r="E1545" s="91">
        <v>1942252.44</v>
      </c>
    </row>
    <row r="1546" spans="1:5" ht="26.4">
      <c r="A1546" s="97" t="s">
        <v>535</v>
      </c>
      <c r="B1546" s="91">
        <v>557604261</v>
      </c>
      <c r="C1546" s="91">
        <v>228936616.53</v>
      </c>
      <c r="D1546" s="92">
        <v>41.0571856318724</v>
      </c>
      <c r="E1546" s="91">
        <v>45500358.82</v>
      </c>
    </row>
    <row r="1547" spans="1:5">
      <c r="A1547" s="98" t="s">
        <v>536</v>
      </c>
      <c r="B1547" s="91">
        <v>54695313</v>
      </c>
      <c r="C1547" s="91">
        <v>18352691.949999999</v>
      </c>
      <c r="D1547" s="92">
        <v>33.554414342596402</v>
      </c>
      <c r="E1547" s="91">
        <v>4621355.51</v>
      </c>
    </row>
    <row r="1548" spans="1:5">
      <c r="A1548" s="98" t="s">
        <v>537</v>
      </c>
      <c r="B1548" s="91">
        <v>502908948</v>
      </c>
      <c r="C1548" s="91">
        <v>210583924.58000001</v>
      </c>
      <c r="D1548" s="92">
        <v>41.873171160995099</v>
      </c>
      <c r="E1548" s="91">
        <v>40879003.310000002</v>
      </c>
    </row>
    <row r="1549" spans="1:5" ht="26.4">
      <c r="A1549" s="97" t="s">
        <v>538</v>
      </c>
      <c r="B1549" s="91">
        <v>257286</v>
      </c>
      <c r="C1549" s="91">
        <v>195771.31</v>
      </c>
      <c r="D1549" s="92">
        <v>76.090929937890095</v>
      </c>
      <c r="E1549" s="91">
        <v>3687.31</v>
      </c>
    </row>
    <row r="1550" spans="1:5">
      <c r="A1550" s="98" t="s">
        <v>540</v>
      </c>
      <c r="B1550" s="91">
        <v>257286</v>
      </c>
      <c r="C1550" s="91">
        <v>195771.31</v>
      </c>
      <c r="D1550" s="92">
        <v>76.090929937890095</v>
      </c>
      <c r="E1550" s="91">
        <v>3687.31</v>
      </c>
    </row>
    <row r="1551" spans="1:5" ht="26.4">
      <c r="A1551" s="97" t="s">
        <v>541</v>
      </c>
      <c r="B1551" s="91">
        <v>345236869</v>
      </c>
      <c r="C1551" s="91">
        <v>146514303.21000001</v>
      </c>
      <c r="D1551" s="92">
        <v>42.438776494059802</v>
      </c>
      <c r="E1551" s="91">
        <v>30114915.210000001</v>
      </c>
    </row>
    <row r="1552" spans="1:5">
      <c r="A1552" s="98" t="s">
        <v>542</v>
      </c>
      <c r="B1552" s="91">
        <v>271123998</v>
      </c>
      <c r="C1552" s="91">
        <v>112127121.18000001</v>
      </c>
      <c r="D1552" s="92">
        <v>41.356398550894802</v>
      </c>
      <c r="E1552" s="91">
        <v>22395485.190000001</v>
      </c>
    </row>
    <row r="1553" spans="1:5" ht="26.4">
      <c r="A1553" s="99" t="s">
        <v>543</v>
      </c>
      <c r="B1553" s="91">
        <v>271043012</v>
      </c>
      <c r="C1553" s="91">
        <v>112066648.18000001</v>
      </c>
      <c r="D1553" s="92">
        <v>41.346444371714703</v>
      </c>
      <c r="E1553" s="91">
        <v>22395485.190000001</v>
      </c>
    </row>
    <row r="1554" spans="1:5" ht="26.4">
      <c r="A1554" s="99" t="s">
        <v>573</v>
      </c>
      <c r="B1554" s="91">
        <v>80986</v>
      </c>
      <c r="C1554" s="91">
        <v>60473</v>
      </c>
      <c r="D1554" s="92">
        <v>74.670930778159203</v>
      </c>
      <c r="E1554" s="91">
        <v>0</v>
      </c>
    </row>
    <row r="1555" spans="1:5" ht="26.4">
      <c r="A1555" s="104" t="s">
        <v>574</v>
      </c>
      <c r="B1555" s="91">
        <v>80986</v>
      </c>
      <c r="C1555" s="91">
        <v>60473</v>
      </c>
      <c r="D1555" s="92">
        <v>74.670930778159203</v>
      </c>
      <c r="E1555" s="91">
        <v>0</v>
      </c>
    </row>
    <row r="1556" spans="1:5" ht="52.8">
      <c r="A1556" s="98" t="s">
        <v>544</v>
      </c>
      <c r="B1556" s="91">
        <v>4486642</v>
      </c>
      <c r="C1556" s="91">
        <v>2327156.17</v>
      </c>
      <c r="D1556" s="92">
        <v>51.868550466027799</v>
      </c>
      <c r="E1556" s="91">
        <v>599174.37</v>
      </c>
    </row>
    <row r="1557" spans="1:5" ht="39.6">
      <c r="A1557" s="99" t="s">
        <v>545</v>
      </c>
      <c r="B1557" s="91">
        <v>3920974</v>
      </c>
      <c r="C1557" s="91">
        <v>2114622.4300000002</v>
      </c>
      <c r="D1557" s="92">
        <v>53.931049530040198</v>
      </c>
      <c r="E1557" s="91">
        <v>473855.89</v>
      </c>
    </row>
    <row r="1558" spans="1:5" ht="66">
      <c r="A1558" s="99" t="s">
        <v>546</v>
      </c>
      <c r="B1558" s="91">
        <v>565668</v>
      </c>
      <c r="C1558" s="91">
        <v>212533.74</v>
      </c>
      <c r="D1558" s="92">
        <v>37.572169541144298</v>
      </c>
      <c r="E1558" s="91">
        <v>125318.48</v>
      </c>
    </row>
    <row r="1559" spans="1:5" ht="26.4">
      <c r="A1559" s="98" t="s">
        <v>547</v>
      </c>
      <c r="B1559" s="91">
        <v>69626229</v>
      </c>
      <c r="C1559" s="91">
        <v>32060025.859999999</v>
      </c>
      <c r="D1559" s="92">
        <v>46.045902988656799</v>
      </c>
      <c r="E1559" s="91">
        <v>7120255.6500000004</v>
      </c>
    </row>
    <row r="1560" spans="1:5" ht="26.4">
      <c r="A1560" s="99" t="s">
        <v>548</v>
      </c>
      <c r="B1560" s="91">
        <v>69626229</v>
      </c>
      <c r="C1560" s="91">
        <v>32060025.859999999</v>
      </c>
      <c r="D1560" s="92">
        <v>46.045902988656799</v>
      </c>
      <c r="E1560" s="91">
        <v>7120255.6500000004</v>
      </c>
    </row>
    <row r="1561" spans="1:5">
      <c r="A1561" s="96" t="s">
        <v>550</v>
      </c>
      <c r="B1561" s="91">
        <v>11557313</v>
      </c>
      <c r="C1561" s="91">
        <v>820933.19</v>
      </c>
      <c r="D1561" s="92">
        <v>7.10314923546676</v>
      </c>
      <c r="E1561" s="91">
        <v>421584.69</v>
      </c>
    </row>
    <row r="1562" spans="1:5">
      <c r="A1562" s="97" t="s">
        <v>551</v>
      </c>
      <c r="B1562" s="91">
        <v>11024107</v>
      </c>
      <c r="C1562" s="91">
        <v>813733.19</v>
      </c>
      <c r="D1562" s="92">
        <v>7.3813977857798401</v>
      </c>
      <c r="E1562" s="91">
        <v>421584.69</v>
      </c>
    </row>
    <row r="1563" spans="1:5">
      <c r="A1563" s="97" t="s">
        <v>552</v>
      </c>
      <c r="B1563" s="91">
        <v>533206</v>
      </c>
      <c r="C1563" s="91">
        <v>7200</v>
      </c>
      <c r="D1563" s="92">
        <v>1.3503223894704901</v>
      </c>
      <c r="E1563" s="91">
        <v>0</v>
      </c>
    </row>
    <row r="1564" spans="1:5">
      <c r="A1564" s="98" t="s">
        <v>553</v>
      </c>
      <c r="B1564" s="91">
        <v>533206</v>
      </c>
      <c r="C1564" s="91">
        <v>7200</v>
      </c>
      <c r="D1564" s="92">
        <v>1.3503223894704901</v>
      </c>
      <c r="E1564" s="91">
        <v>0</v>
      </c>
    </row>
    <row r="1565" spans="1:5" ht="26.4">
      <c r="A1565" s="99" t="s">
        <v>554</v>
      </c>
      <c r="B1565" s="91">
        <v>533206</v>
      </c>
      <c r="C1565" s="91">
        <v>7200</v>
      </c>
      <c r="D1565" s="92">
        <v>1.3503223894704901</v>
      </c>
      <c r="E1565" s="91">
        <v>0</v>
      </c>
    </row>
    <row r="1566" spans="1:5">
      <c r="A1566" s="90" t="s">
        <v>116</v>
      </c>
      <c r="B1566" s="91">
        <v>-259885</v>
      </c>
      <c r="C1566" s="91">
        <v>609775274.37</v>
      </c>
      <c r="D1566" s="92">
        <v>-234632.73154279799</v>
      </c>
      <c r="E1566" s="91">
        <v>-78266351.530000001</v>
      </c>
    </row>
    <row r="1567" spans="1:5">
      <c r="A1567" s="90" t="s">
        <v>561</v>
      </c>
      <c r="B1567" s="91">
        <v>259885</v>
      </c>
      <c r="C1567" s="91">
        <v>-609775274.37</v>
      </c>
      <c r="D1567" s="92">
        <v>-234632.73154279799</v>
      </c>
      <c r="E1567" s="91">
        <v>78266351.530000001</v>
      </c>
    </row>
    <row r="1568" spans="1:5">
      <c r="A1568" s="96" t="s">
        <v>570</v>
      </c>
      <c r="B1568" s="91">
        <v>259885</v>
      </c>
      <c r="C1568" s="91">
        <v>-609775274.37</v>
      </c>
      <c r="D1568" s="92">
        <v>-234632.73154279799</v>
      </c>
      <c r="E1568" s="91">
        <v>78266351.530000001</v>
      </c>
    </row>
    <row r="1569" spans="1:5" ht="26.4">
      <c r="A1569" s="97" t="s">
        <v>565</v>
      </c>
      <c r="B1569" s="91">
        <v>237817</v>
      </c>
      <c r="C1569" s="91">
        <v>0</v>
      </c>
      <c r="D1569" s="92">
        <v>0</v>
      </c>
      <c r="E1569" s="91">
        <v>0</v>
      </c>
    </row>
    <row r="1570" spans="1:5" ht="26.4">
      <c r="A1570" s="97" t="s">
        <v>566</v>
      </c>
      <c r="B1570" s="91">
        <v>22068</v>
      </c>
      <c r="C1570" s="91">
        <v>0</v>
      </c>
      <c r="D1570" s="92">
        <v>0</v>
      </c>
      <c r="E1570" s="91">
        <v>0</v>
      </c>
    </row>
    <row r="1571" spans="1:5">
      <c r="A1571" s="90"/>
      <c r="B1571" s="91"/>
      <c r="C1571" s="91"/>
      <c r="D1571" s="92"/>
      <c r="E1571" s="91"/>
    </row>
    <row r="1572" spans="1:5">
      <c r="A1572" s="93" t="s">
        <v>569</v>
      </c>
      <c r="B1572" s="94"/>
      <c r="C1572" s="94"/>
      <c r="D1572" s="95"/>
      <c r="E1572" s="94"/>
    </row>
    <row r="1573" spans="1:5">
      <c r="A1573" s="93" t="s">
        <v>508</v>
      </c>
      <c r="B1573" s="94">
        <v>971909493</v>
      </c>
      <c r="C1573" s="94">
        <v>966293152.36000001</v>
      </c>
      <c r="D1573" s="95">
        <v>99.422133369367103</v>
      </c>
      <c r="E1573" s="94">
        <v>6117229.6200000001</v>
      </c>
    </row>
    <row r="1574" spans="1:5" ht="26.4">
      <c r="A1574" s="96" t="s">
        <v>509</v>
      </c>
      <c r="B1574" s="91">
        <v>9364765</v>
      </c>
      <c r="C1574" s="91">
        <v>3881343.65</v>
      </c>
      <c r="D1574" s="92">
        <v>41.446247182924502</v>
      </c>
      <c r="E1574" s="91">
        <v>776282.15</v>
      </c>
    </row>
    <row r="1575" spans="1:5">
      <c r="A1575" s="96" t="s">
        <v>512</v>
      </c>
      <c r="B1575" s="91">
        <v>218535</v>
      </c>
      <c r="C1575" s="91">
        <v>85615.71</v>
      </c>
      <c r="D1575" s="92">
        <v>39.177115793808802</v>
      </c>
      <c r="E1575" s="91">
        <v>69509.47</v>
      </c>
    </row>
    <row r="1576" spans="1:5">
      <c r="A1576" s="97" t="s">
        <v>513</v>
      </c>
      <c r="B1576" s="91">
        <v>110725</v>
      </c>
      <c r="C1576" s="91">
        <v>85615.71</v>
      </c>
      <c r="D1576" s="92">
        <v>77.3228358545947</v>
      </c>
      <c r="E1576" s="91">
        <v>75892.47</v>
      </c>
    </row>
    <row r="1577" spans="1:5">
      <c r="A1577" s="98" t="s">
        <v>577</v>
      </c>
      <c r="B1577" s="91">
        <v>95725</v>
      </c>
      <c r="C1577" s="91">
        <v>84057</v>
      </c>
      <c r="D1577" s="92">
        <v>87.810916688430396</v>
      </c>
      <c r="E1577" s="91">
        <v>75892.47</v>
      </c>
    </row>
    <row r="1578" spans="1:5" ht="26.4">
      <c r="A1578" s="99" t="s">
        <v>578</v>
      </c>
      <c r="B1578" s="91">
        <v>95725</v>
      </c>
      <c r="C1578" s="91">
        <v>84057</v>
      </c>
      <c r="D1578" s="92">
        <v>87.810916688430396</v>
      </c>
      <c r="E1578" s="91">
        <v>75892.47</v>
      </c>
    </row>
    <row r="1579" spans="1:5" ht="26.4">
      <c r="A1579" s="104" t="s">
        <v>579</v>
      </c>
      <c r="B1579" s="91">
        <v>95725</v>
      </c>
      <c r="C1579" s="91">
        <v>84057</v>
      </c>
      <c r="D1579" s="92">
        <v>87.810916688430396</v>
      </c>
      <c r="E1579" s="91">
        <v>75892.47</v>
      </c>
    </row>
    <row r="1580" spans="1:5" ht="26.4">
      <c r="A1580" s="98" t="s">
        <v>514</v>
      </c>
      <c r="B1580" s="91">
        <v>15000</v>
      </c>
      <c r="C1580" s="91">
        <v>1558.71</v>
      </c>
      <c r="D1580" s="92">
        <v>10.391400000000001</v>
      </c>
      <c r="E1580" s="91">
        <v>0</v>
      </c>
    </row>
    <row r="1581" spans="1:5">
      <c r="A1581" s="97" t="s">
        <v>515</v>
      </c>
      <c r="B1581" s="91">
        <v>107810</v>
      </c>
      <c r="C1581" s="91">
        <v>0</v>
      </c>
      <c r="D1581" s="92">
        <v>0</v>
      </c>
      <c r="E1581" s="91">
        <v>-6383</v>
      </c>
    </row>
    <row r="1582" spans="1:5">
      <c r="A1582" s="98" t="s">
        <v>516</v>
      </c>
      <c r="B1582" s="91">
        <v>107810</v>
      </c>
      <c r="C1582" s="91">
        <v>0</v>
      </c>
      <c r="D1582" s="92">
        <v>0</v>
      </c>
      <c r="E1582" s="91">
        <v>-6383</v>
      </c>
    </row>
    <row r="1583" spans="1:5" ht="26.4">
      <c r="A1583" s="99" t="s">
        <v>517</v>
      </c>
      <c r="B1583" s="91">
        <v>107810</v>
      </c>
      <c r="C1583" s="91">
        <v>0</v>
      </c>
      <c r="D1583" s="92">
        <v>0</v>
      </c>
      <c r="E1583" s="91">
        <v>-6383</v>
      </c>
    </row>
    <row r="1584" spans="1:5">
      <c r="A1584" s="96" t="s">
        <v>526</v>
      </c>
      <c r="B1584" s="91">
        <v>962326193</v>
      </c>
      <c r="C1584" s="91">
        <v>962326193</v>
      </c>
      <c r="D1584" s="92">
        <v>100</v>
      </c>
      <c r="E1584" s="91">
        <v>5271438</v>
      </c>
    </row>
    <row r="1585" spans="1:5" ht="26.4">
      <c r="A1585" s="97" t="s">
        <v>527</v>
      </c>
      <c r="B1585" s="91">
        <v>962326193</v>
      </c>
      <c r="C1585" s="91">
        <v>962326193</v>
      </c>
      <c r="D1585" s="92">
        <v>100</v>
      </c>
      <c r="E1585" s="91">
        <v>5271438</v>
      </c>
    </row>
    <row r="1586" spans="1:5">
      <c r="A1586" s="93" t="s">
        <v>529</v>
      </c>
      <c r="B1586" s="94">
        <v>972143234</v>
      </c>
      <c r="C1586" s="94">
        <v>391519716.94</v>
      </c>
      <c r="D1586" s="95">
        <v>40.273871508527101</v>
      </c>
      <c r="E1586" s="94">
        <v>80033201.439999998</v>
      </c>
    </row>
    <row r="1587" spans="1:5">
      <c r="A1587" s="96" t="s">
        <v>530</v>
      </c>
      <c r="B1587" s="91">
        <v>969903024</v>
      </c>
      <c r="C1587" s="91">
        <v>391172721.31</v>
      </c>
      <c r="D1587" s="92">
        <v>40.3311167849292</v>
      </c>
      <c r="E1587" s="91">
        <v>79905009.319999993</v>
      </c>
    </row>
    <row r="1588" spans="1:5">
      <c r="A1588" s="97" t="s">
        <v>531</v>
      </c>
      <c r="B1588" s="91">
        <v>95981139</v>
      </c>
      <c r="C1588" s="91">
        <v>29992754.449999999</v>
      </c>
      <c r="D1588" s="92">
        <v>31.2485919238779</v>
      </c>
      <c r="E1588" s="91">
        <v>7394467.1900000004</v>
      </c>
    </row>
    <row r="1589" spans="1:5">
      <c r="A1589" s="98" t="s">
        <v>532</v>
      </c>
      <c r="B1589" s="91">
        <v>71766114</v>
      </c>
      <c r="C1589" s="91">
        <v>22182024.359999999</v>
      </c>
      <c r="D1589" s="92">
        <v>30.9087717359198</v>
      </c>
      <c r="E1589" s="91">
        <v>5657514.8200000003</v>
      </c>
    </row>
    <row r="1590" spans="1:5">
      <c r="A1590" s="98" t="s">
        <v>533</v>
      </c>
      <c r="B1590" s="91">
        <v>24215025</v>
      </c>
      <c r="C1590" s="91">
        <v>7810730.0899999999</v>
      </c>
      <c r="D1590" s="92">
        <v>32.2557176381193</v>
      </c>
      <c r="E1590" s="91">
        <v>1736952.37</v>
      </c>
    </row>
    <row r="1591" spans="1:5" ht="26.4">
      <c r="A1591" s="97" t="s">
        <v>535</v>
      </c>
      <c r="B1591" s="91">
        <v>533170785</v>
      </c>
      <c r="C1591" s="91">
        <v>216930307.58000001</v>
      </c>
      <c r="D1591" s="92">
        <v>40.686833127962899</v>
      </c>
      <c r="E1591" s="91">
        <v>43011467.119999997</v>
      </c>
    </row>
    <row r="1592" spans="1:5">
      <c r="A1592" s="98" t="s">
        <v>536</v>
      </c>
      <c r="B1592" s="91">
        <v>32172787</v>
      </c>
      <c r="C1592" s="91">
        <v>7426094.3600000003</v>
      </c>
      <c r="D1592" s="92">
        <v>23.0819119276176</v>
      </c>
      <c r="E1592" s="91">
        <v>2323539.4</v>
      </c>
    </row>
    <row r="1593" spans="1:5">
      <c r="A1593" s="98" t="s">
        <v>537</v>
      </c>
      <c r="B1593" s="91">
        <v>500997998</v>
      </c>
      <c r="C1593" s="91">
        <v>209504213.22</v>
      </c>
      <c r="D1593" s="92">
        <v>41.8173753301106</v>
      </c>
      <c r="E1593" s="91">
        <v>40687927.719999999</v>
      </c>
    </row>
    <row r="1594" spans="1:5" ht="26.4">
      <c r="A1594" s="97" t="s">
        <v>538</v>
      </c>
      <c r="B1594" s="91">
        <v>197272</v>
      </c>
      <c r="C1594" s="91">
        <v>195771.31</v>
      </c>
      <c r="D1594" s="92">
        <v>99.239278762317994</v>
      </c>
      <c r="E1594" s="91">
        <v>3687.31</v>
      </c>
    </row>
    <row r="1595" spans="1:5">
      <c r="A1595" s="98" t="s">
        <v>540</v>
      </c>
      <c r="B1595" s="91">
        <v>197272</v>
      </c>
      <c r="C1595" s="91">
        <v>195771.31</v>
      </c>
      <c r="D1595" s="92">
        <v>99.239278762317994</v>
      </c>
      <c r="E1595" s="91">
        <v>3687.31</v>
      </c>
    </row>
    <row r="1596" spans="1:5" ht="26.4">
      <c r="A1596" s="97" t="s">
        <v>541</v>
      </c>
      <c r="B1596" s="91">
        <v>340553828</v>
      </c>
      <c r="C1596" s="91">
        <v>144053887.97</v>
      </c>
      <c r="D1596" s="92">
        <v>42.2998880429557</v>
      </c>
      <c r="E1596" s="91">
        <v>29495387.699999999</v>
      </c>
    </row>
    <row r="1597" spans="1:5">
      <c r="A1597" s="98" t="s">
        <v>542</v>
      </c>
      <c r="B1597" s="91">
        <v>270927599</v>
      </c>
      <c r="C1597" s="91">
        <v>111993862.11</v>
      </c>
      <c r="D1597" s="92">
        <v>41.337192121944</v>
      </c>
      <c r="E1597" s="91">
        <v>22375132.050000001</v>
      </c>
    </row>
    <row r="1598" spans="1:5" ht="26.4">
      <c r="A1598" s="99" t="s">
        <v>543</v>
      </c>
      <c r="B1598" s="91">
        <v>270927599</v>
      </c>
      <c r="C1598" s="91">
        <v>111993862.11</v>
      </c>
      <c r="D1598" s="92">
        <v>41.337192121944</v>
      </c>
      <c r="E1598" s="91">
        <v>22375132.050000001</v>
      </c>
    </row>
    <row r="1599" spans="1:5" ht="26.4">
      <c r="A1599" s="98" t="s">
        <v>547</v>
      </c>
      <c r="B1599" s="91">
        <v>69626229</v>
      </c>
      <c r="C1599" s="91">
        <v>32060025.859999999</v>
      </c>
      <c r="D1599" s="92">
        <v>46.045902988656799</v>
      </c>
      <c r="E1599" s="91">
        <v>7120255.6500000004</v>
      </c>
    </row>
    <row r="1600" spans="1:5" ht="26.4">
      <c r="A1600" s="99" t="s">
        <v>548</v>
      </c>
      <c r="B1600" s="91">
        <v>69626229</v>
      </c>
      <c r="C1600" s="91">
        <v>32060025.859999999</v>
      </c>
      <c r="D1600" s="92">
        <v>46.045902988656799</v>
      </c>
      <c r="E1600" s="91">
        <v>7120255.6500000004</v>
      </c>
    </row>
    <row r="1601" spans="1:5">
      <c r="A1601" s="96" t="s">
        <v>550</v>
      </c>
      <c r="B1601" s="91">
        <v>2240210</v>
      </c>
      <c r="C1601" s="91">
        <v>346995.63</v>
      </c>
      <c r="D1601" s="92">
        <v>15.489424205766401</v>
      </c>
      <c r="E1601" s="91">
        <v>128192.12</v>
      </c>
    </row>
    <row r="1602" spans="1:5">
      <c r="A1602" s="97" t="s">
        <v>551</v>
      </c>
      <c r="B1602" s="91">
        <v>1707004</v>
      </c>
      <c r="C1602" s="91">
        <v>339795.63</v>
      </c>
      <c r="D1602" s="92">
        <v>19.905965656788201</v>
      </c>
      <c r="E1602" s="91">
        <v>128192.12</v>
      </c>
    </row>
    <row r="1603" spans="1:5">
      <c r="A1603" s="97" t="s">
        <v>552</v>
      </c>
      <c r="B1603" s="91">
        <v>533206</v>
      </c>
      <c r="C1603" s="91">
        <v>7200</v>
      </c>
      <c r="D1603" s="92">
        <v>1.3503223894704901</v>
      </c>
      <c r="E1603" s="91">
        <v>0</v>
      </c>
    </row>
    <row r="1604" spans="1:5">
      <c r="A1604" s="98" t="s">
        <v>553</v>
      </c>
      <c r="B1604" s="91">
        <v>533206</v>
      </c>
      <c r="C1604" s="91">
        <v>7200</v>
      </c>
      <c r="D1604" s="92">
        <v>1.3503223894704901</v>
      </c>
      <c r="E1604" s="91">
        <v>0</v>
      </c>
    </row>
    <row r="1605" spans="1:5" ht="26.4">
      <c r="A1605" s="99" t="s">
        <v>554</v>
      </c>
      <c r="B1605" s="91">
        <v>533206</v>
      </c>
      <c r="C1605" s="91">
        <v>7200</v>
      </c>
      <c r="D1605" s="92">
        <v>1.3503223894704901</v>
      </c>
      <c r="E1605" s="91">
        <v>0</v>
      </c>
    </row>
    <row r="1606" spans="1:5">
      <c r="A1606" s="90" t="s">
        <v>116</v>
      </c>
      <c r="B1606" s="91">
        <v>-233741</v>
      </c>
      <c r="C1606" s="91">
        <v>574773435.41999996</v>
      </c>
      <c r="D1606" s="92">
        <v>-245901.846667893</v>
      </c>
      <c r="E1606" s="91">
        <v>-73915971.819999993</v>
      </c>
    </row>
    <row r="1607" spans="1:5">
      <c r="A1607" s="90" t="s">
        <v>561</v>
      </c>
      <c r="B1607" s="91">
        <v>233741</v>
      </c>
      <c r="C1607" s="91">
        <v>-574773435.41999996</v>
      </c>
      <c r="D1607" s="92">
        <v>-245901.846667893</v>
      </c>
      <c r="E1607" s="91">
        <v>73915971.819999993</v>
      </c>
    </row>
    <row r="1608" spans="1:5">
      <c r="A1608" s="96" t="s">
        <v>570</v>
      </c>
      <c r="B1608" s="91">
        <v>233741</v>
      </c>
      <c r="C1608" s="91">
        <v>-574773435.41999996</v>
      </c>
      <c r="D1608" s="92">
        <v>-245901.846667893</v>
      </c>
      <c r="E1608" s="91">
        <v>73915971.819999993</v>
      </c>
    </row>
    <row r="1609" spans="1:5" ht="26.4">
      <c r="A1609" s="97" t="s">
        <v>565</v>
      </c>
      <c r="B1609" s="91">
        <v>233741</v>
      </c>
      <c r="C1609" s="91">
        <v>0</v>
      </c>
      <c r="D1609" s="92">
        <v>0</v>
      </c>
      <c r="E1609" s="91">
        <v>0</v>
      </c>
    </row>
    <row r="1610" spans="1:5">
      <c r="A1610" s="90"/>
      <c r="B1610" s="91"/>
      <c r="C1610" s="91"/>
      <c r="D1610" s="92"/>
      <c r="E1610" s="91"/>
    </row>
    <row r="1611" spans="1:5" ht="26.4">
      <c r="A1611" s="93" t="s">
        <v>571</v>
      </c>
      <c r="B1611" s="94"/>
      <c r="C1611" s="94"/>
      <c r="D1611" s="95"/>
      <c r="E1611" s="94"/>
    </row>
    <row r="1612" spans="1:5">
      <c r="A1612" s="93" t="s">
        <v>508</v>
      </c>
      <c r="B1612" s="94">
        <v>54277476</v>
      </c>
      <c r="C1612" s="94">
        <v>54077765.780000001</v>
      </c>
      <c r="D1612" s="95">
        <v>99.632056914363503</v>
      </c>
      <c r="E1612" s="94">
        <v>15241.29</v>
      </c>
    </row>
    <row r="1613" spans="1:5" ht="26.4">
      <c r="A1613" s="96" t="s">
        <v>509</v>
      </c>
      <c r="B1613" s="91">
        <v>0</v>
      </c>
      <c r="C1613" s="91">
        <v>150</v>
      </c>
      <c r="D1613" s="92">
        <v>0</v>
      </c>
      <c r="E1613" s="91">
        <v>-782.39</v>
      </c>
    </row>
    <row r="1614" spans="1:5">
      <c r="A1614" s="96" t="s">
        <v>510</v>
      </c>
      <c r="B1614" s="91">
        <v>44076</v>
      </c>
      <c r="C1614" s="91">
        <v>44075.27</v>
      </c>
      <c r="D1614" s="92">
        <v>99.998343769852099</v>
      </c>
      <c r="E1614" s="91">
        <v>0</v>
      </c>
    </row>
    <row r="1615" spans="1:5">
      <c r="A1615" s="97" t="s">
        <v>511</v>
      </c>
      <c r="B1615" s="91">
        <v>44076</v>
      </c>
      <c r="C1615" s="91">
        <v>44075.27</v>
      </c>
      <c r="D1615" s="92">
        <v>99.998343769852099</v>
      </c>
      <c r="E1615" s="91">
        <v>0</v>
      </c>
    </row>
    <row r="1616" spans="1:5">
      <c r="A1616" s="96" t="s">
        <v>512</v>
      </c>
      <c r="B1616" s="91">
        <v>249673</v>
      </c>
      <c r="C1616" s="91">
        <v>49813.51</v>
      </c>
      <c r="D1616" s="92">
        <v>19.951500562736101</v>
      </c>
      <c r="E1616" s="91">
        <v>10851.68</v>
      </c>
    </row>
    <row r="1617" spans="1:5">
      <c r="A1617" s="97" t="s">
        <v>513</v>
      </c>
      <c r="B1617" s="91">
        <v>23382</v>
      </c>
      <c r="C1617" s="91">
        <v>15000</v>
      </c>
      <c r="D1617" s="92">
        <v>64.151911726969502</v>
      </c>
      <c r="E1617" s="91">
        <v>6500</v>
      </c>
    </row>
    <row r="1618" spans="1:5">
      <c r="A1618" s="98" t="s">
        <v>577</v>
      </c>
      <c r="B1618" s="91">
        <v>23382</v>
      </c>
      <c r="C1618" s="91">
        <v>15000</v>
      </c>
      <c r="D1618" s="92">
        <v>64.151911726969502</v>
      </c>
      <c r="E1618" s="91">
        <v>6500</v>
      </c>
    </row>
    <row r="1619" spans="1:5" ht="26.4">
      <c r="A1619" s="99" t="s">
        <v>578</v>
      </c>
      <c r="B1619" s="91">
        <v>23382</v>
      </c>
      <c r="C1619" s="91">
        <v>15000</v>
      </c>
      <c r="D1619" s="92">
        <v>64.151911726969502</v>
      </c>
      <c r="E1619" s="91">
        <v>6500</v>
      </c>
    </row>
    <row r="1620" spans="1:5" ht="26.4">
      <c r="A1620" s="104" t="s">
        <v>579</v>
      </c>
      <c r="B1620" s="91">
        <v>5</v>
      </c>
      <c r="C1620" s="91">
        <v>0</v>
      </c>
      <c r="D1620" s="92">
        <v>0</v>
      </c>
      <c r="E1620" s="91">
        <v>0</v>
      </c>
    </row>
    <row r="1621" spans="1:5" ht="26.4">
      <c r="A1621" s="104" t="s">
        <v>580</v>
      </c>
      <c r="B1621" s="91">
        <v>23377</v>
      </c>
      <c r="C1621" s="91">
        <v>15000</v>
      </c>
      <c r="D1621" s="92">
        <v>64.165632887025694</v>
      </c>
      <c r="E1621" s="91">
        <v>6500</v>
      </c>
    </row>
    <row r="1622" spans="1:5" ht="26.4">
      <c r="A1622" s="97" t="s">
        <v>520</v>
      </c>
      <c r="B1622" s="91">
        <v>226291</v>
      </c>
      <c r="C1622" s="91">
        <v>34813.51</v>
      </c>
      <c r="D1622" s="92">
        <v>15.384398849269299</v>
      </c>
      <c r="E1622" s="91">
        <v>4351.68</v>
      </c>
    </row>
    <row r="1623" spans="1:5" ht="39.6">
      <c r="A1623" s="98" t="s">
        <v>521</v>
      </c>
      <c r="B1623" s="91">
        <v>226291</v>
      </c>
      <c r="C1623" s="91">
        <v>34813.51</v>
      </c>
      <c r="D1623" s="92">
        <v>15.384398849269299</v>
      </c>
      <c r="E1623" s="91">
        <v>4351.68</v>
      </c>
    </row>
    <row r="1624" spans="1:5" ht="52.8">
      <c r="A1624" s="99" t="s">
        <v>523</v>
      </c>
      <c r="B1624" s="91">
        <v>226291</v>
      </c>
      <c r="C1624" s="91">
        <v>34813.51</v>
      </c>
      <c r="D1624" s="92">
        <v>15.384398849269299</v>
      </c>
      <c r="E1624" s="91">
        <v>4351.68</v>
      </c>
    </row>
    <row r="1625" spans="1:5">
      <c r="A1625" s="96" t="s">
        <v>526</v>
      </c>
      <c r="B1625" s="91">
        <v>53983727</v>
      </c>
      <c r="C1625" s="91">
        <v>53983727</v>
      </c>
      <c r="D1625" s="92">
        <v>100</v>
      </c>
      <c r="E1625" s="91">
        <v>5172</v>
      </c>
    </row>
    <row r="1626" spans="1:5" ht="26.4">
      <c r="A1626" s="97" t="s">
        <v>527</v>
      </c>
      <c r="B1626" s="91">
        <v>53983727</v>
      </c>
      <c r="C1626" s="91">
        <v>53983727</v>
      </c>
      <c r="D1626" s="92">
        <v>100</v>
      </c>
      <c r="E1626" s="91">
        <v>5172</v>
      </c>
    </row>
    <row r="1627" spans="1:5">
      <c r="A1627" s="93" t="s">
        <v>529</v>
      </c>
      <c r="B1627" s="94">
        <v>54303620</v>
      </c>
      <c r="C1627" s="94">
        <v>19075926.829999998</v>
      </c>
      <c r="D1627" s="95">
        <v>35.128278427847</v>
      </c>
      <c r="E1627" s="94">
        <v>4365621</v>
      </c>
    </row>
    <row r="1628" spans="1:5">
      <c r="A1628" s="96" t="s">
        <v>530</v>
      </c>
      <c r="B1628" s="91">
        <v>44986517</v>
      </c>
      <c r="C1628" s="91">
        <v>18601989.27</v>
      </c>
      <c r="D1628" s="92">
        <v>41.350143355174602</v>
      </c>
      <c r="E1628" s="91">
        <v>4072228.43</v>
      </c>
    </row>
    <row r="1629" spans="1:5">
      <c r="A1629" s="97" t="s">
        <v>531</v>
      </c>
      <c r="B1629" s="91">
        <v>15809986</v>
      </c>
      <c r="C1629" s="91">
        <v>4135265.08</v>
      </c>
      <c r="D1629" s="92">
        <v>26.156032522735899</v>
      </c>
      <c r="E1629" s="91">
        <v>963809.22</v>
      </c>
    </row>
    <row r="1630" spans="1:5">
      <c r="A1630" s="98" t="s">
        <v>532</v>
      </c>
      <c r="B1630" s="91">
        <v>9227633</v>
      </c>
      <c r="C1630" s="91">
        <v>2727974.95</v>
      </c>
      <c r="D1630" s="92">
        <v>29.5631062700478</v>
      </c>
      <c r="E1630" s="91">
        <v>758509.15</v>
      </c>
    </row>
    <row r="1631" spans="1:5">
      <c r="A1631" s="98" t="s">
        <v>533</v>
      </c>
      <c r="B1631" s="91">
        <v>6582353</v>
      </c>
      <c r="C1631" s="91">
        <v>1407290.13</v>
      </c>
      <c r="D1631" s="92">
        <v>21.3797426239523</v>
      </c>
      <c r="E1631" s="91">
        <v>205300.07</v>
      </c>
    </row>
    <row r="1632" spans="1:5" ht="26.4">
      <c r="A1632" s="97" t="s">
        <v>535</v>
      </c>
      <c r="B1632" s="91">
        <v>24433476</v>
      </c>
      <c r="C1632" s="91">
        <v>12006308.949999999</v>
      </c>
      <c r="D1632" s="92">
        <v>49.138767443486103</v>
      </c>
      <c r="E1632" s="91">
        <v>2488891.7000000002</v>
      </c>
    </row>
    <row r="1633" spans="1:5">
      <c r="A1633" s="98" t="s">
        <v>536</v>
      </c>
      <c r="B1633" s="91">
        <v>22522526</v>
      </c>
      <c r="C1633" s="91">
        <v>10926597.59</v>
      </c>
      <c r="D1633" s="92">
        <v>48.514085809025097</v>
      </c>
      <c r="E1633" s="91">
        <v>2297816.11</v>
      </c>
    </row>
    <row r="1634" spans="1:5">
      <c r="A1634" s="98" t="s">
        <v>537</v>
      </c>
      <c r="B1634" s="91">
        <v>1910950</v>
      </c>
      <c r="C1634" s="91">
        <v>1079711.3600000001</v>
      </c>
      <c r="D1634" s="92">
        <v>56.5012878411261</v>
      </c>
      <c r="E1634" s="91">
        <v>191075.59</v>
      </c>
    </row>
    <row r="1635" spans="1:5" ht="26.4">
      <c r="A1635" s="97" t="s">
        <v>538</v>
      </c>
      <c r="B1635" s="91">
        <v>60014</v>
      </c>
      <c r="C1635" s="91">
        <v>0</v>
      </c>
      <c r="D1635" s="92">
        <v>0</v>
      </c>
      <c r="E1635" s="91">
        <v>0</v>
      </c>
    </row>
    <row r="1636" spans="1:5">
      <c r="A1636" s="98" t="s">
        <v>540</v>
      </c>
      <c r="B1636" s="91">
        <v>60014</v>
      </c>
      <c r="C1636" s="91">
        <v>0</v>
      </c>
      <c r="D1636" s="92">
        <v>0</v>
      </c>
      <c r="E1636" s="91">
        <v>0</v>
      </c>
    </row>
    <row r="1637" spans="1:5" ht="26.4">
      <c r="A1637" s="97" t="s">
        <v>541</v>
      </c>
      <c r="B1637" s="91">
        <v>4683041</v>
      </c>
      <c r="C1637" s="91">
        <v>2460415.2400000002</v>
      </c>
      <c r="D1637" s="92">
        <v>52.538836196394598</v>
      </c>
      <c r="E1637" s="91">
        <v>619527.51</v>
      </c>
    </row>
    <row r="1638" spans="1:5">
      <c r="A1638" s="98" t="s">
        <v>542</v>
      </c>
      <c r="B1638" s="91">
        <v>196399</v>
      </c>
      <c r="C1638" s="91">
        <v>133259.07</v>
      </c>
      <c r="D1638" s="92">
        <v>67.851195780019296</v>
      </c>
      <c r="E1638" s="91">
        <v>20353.14</v>
      </c>
    </row>
    <row r="1639" spans="1:5" ht="26.4">
      <c r="A1639" s="99" t="s">
        <v>543</v>
      </c>
      <c r="B1639" s="91">
        <v>115413</v>
      </c>
      <c r="C1639" s="91">
        <v>72786.070000000007</v>
      </c>
      <c r="D1639" s="92">
        <v>63.065746493029401</v>
      </c>
      <c r="E1639" s="91">
        <v>20353.14</v>
      </c>
    </row>
    <row r="1640" spans="1:5" ht="26.4">
      <c r="A1640" s="99" t="s">
        <v>573</v>
      </c>
      <c r="B1640" s="91">
        <v>80986</v>
      </c>
      <c r="C1640" s="91">
        <v>60473</v>
      </c>
      <c r="D1640" s="92">
        <v>74.670930778159203</v>
      </c>
      <c r="E1640" s="91">
        <v>0</v>
      </c>
    </row>
    <row r="1641" spans="1:5" ht="26.4">
      <c r="A1641" s="104" t="s">
        <v>574</v>
      </c>
      <c r="B1641" s="91">
        <v>80986</v>
      </c>
      <c r="C1641" s="91">
        <v>60473</v>
      </c>
      <c r="D1641" s="92">
        <v>74.670930778159203</v>
      </c>
      <c r="E1641" s="91">
        <v>0</v>
      </c>
    </row>
    <row r="1642" spans="1:5" ht="52.8">
      <c r="A1642" s="98" t="s">
        <v>544</v>
      </c>
      <c r="B1642" s="91">
        <v>4486642</v>
      </c>
      <c r="C1642" s="91">
        <v>2327156.17</v>
      </c>
      <c r="D1642" s="92">
        <v>51.868550466027799</v>
      </c>
      <c r="E1642" s="91">
        <v>599174.37</v>
      </c>
    </row>
    <row r="1643" spans="1:5" ht="39.6">
      <c r="A1643" s="99" t="s">
        <v>545</v>
      </c>
      <c r="B1643" s="91">
        <v>3920974</v>
      </c>
      <c r="C1643" s="91">
        <v>2114622.4300000002</v>
      </c>
      <c r="D1643" s="92">
        <v>53.931049530040198</v>
      </c>
      <c r="E1643" s="91">
        <v>473855.89</v>
      </c>
    </row>
    <row r="1644" spans="1:5" ht="66">
      <c r="A1644" s="99" t="s">
        <v>546</v>
      </c>
      <c r="B1644" s="91">
        <v>565668</v>
      </c>
      <c r="C1644" s="91">
        <v>212533.74</v>
      </c>
      <c r="D1644" s="92">
        <v>37.572169541144298</v>
      </c>
      <c r="E1644" s="91">
        <v>125318.48</v>
      </c>
    </row>
    <row r="1645" spans="1:5">
      <c r="A1645" s="96" t="s">
        <v>550</v>
      </c>
      <c r="B1645" s="91">
        <v>9317103</v>
      </c>
      <c r="C1645" s="91">
        <v>473937.56</v>
      </c>
      <c r="D1645" s="92">
        <v>5.0867481018509704</v>
      </c>
      <c r="E1645" s="91">
        <v>293392.57</v>
      </c>
    </row>
    <row r="1646" spans="1:5">
      <c r="A1646" s="97" t="s">
        <v>551</v>
      </c>
      <c r="B1646" s="91">
        <v>9317103</v>
      </c>
      <c r="C1646" s="91">
        <v>473937.56</v>
      </c>
      <c r="D1646" s="92">
        <v>5.0867481018509704</v>
      </c>
      <c r="E1646" s="91">
        <v>293392.57</v>
      </c>
    </row>
    <row r="1647" spans="1:5">
      <c r="A1647" s="90" t="s">
        <v>116</v>
      </c>
      <c r="B1647" s="91">
        <v>-26144</v>
      </c>
      <c r="C1647" s="91">
        <v>35001838.950000003</v>
      </c>
      <c r="D1647" s="92">
        <v>-133880.962936047</v>
      </c>
      <c r="E1647" s="91">
        <v>-4350379.71</v>
      </c>
    </row>
    <row r="1648" spans="1:5">
      <c r="A1648" s="90" t="s">
        <v>561</v>
      </c>
      <c r="B1648" s="91">
        <v>26144</v>
      </c>
      <c r="C1648" s="91">
        <v>-35001838.950000003</v>
      </c>
      <c r="D1648" s="92">
        <v>-133880.962936047</v>
      </c>
      <c r="E1648" s="91">
        <v>4350379.71</v>
      </c>
    </row>
    <row r="1649" spans="1:5">
      <c r="A1649" s="96" t="s">
        <v>570</v>
      </c>
      <c r="B1649" s="91">
        <v>26144</v>
      </c>
      <c r="C1649" s="91">
        <v>-35001838.950000003</v>
      </c>
      <c r="D1649" s="92">
        <v>-133880.962936047</v>
      </c>
      <c r="E1649" s="91">
        <v>4350379.71</v>
      </c>
    </row>
    <row r="1650" spans="1:5" ht="26.4">
      <c r="A1650" s="97" t="s">
        <v>565</v>
      </c>
      <c r="B1650" s="91">
        <v>4076</v>
      </c>
      <c r="C1650" s="91">
        <v>0</v>
      </c>
      <c r="D1650" s="92">
        <v>0</v>
      </c>
      <c r="E1650" s="91">
        <v>0</v>
      </c>
    </row>
    <row r="1651" spans="1:5" ht="26.4">
      <c r="A1651" s="97" t="s">
        <v>566</v>
      </c>
      <c r="B1651" s="91">
        <v>22068</v>
      </c>
      <c r="C1651" s="91">
        <v>0</v>
      </c>
      <c r="D1651" s="92">
        <v>0</v>
      </c>
      <c r="E1651" s="91">
        <v>0</v>
      </c>
    </row>
    <row r="1652" spans="1:5">
      <c r="A1652" s="90"/>
      <c r="B1652" s="91"/>
      <c r="C1652" s="91"/>
      <c r="D1652" s="92"/>
      <c r="E1652" s="91"/>
    </row>
    <row r="1653" spans="1:5">
      <c r="A1653" s="103" t="s">
        <v>603</v>
      </c>
      <c r="B1653" s="91"/>
      <c r="C1653" s="91"/>
      <c r="D1653" s="92"/>
      <c r="E1653" s="91"/>
    </row>
    <row r="1654" spans="1:5">
      <c r="A1654" s="93" t="s">
        <v>508</v>
      </c>
      <c r="B1654" s="94">
        <v>358429597</v>
      </c>
      <c r="C1654" s="94">
        <v>335537393.69999999</v>
      </c>
      <c r="D1654" s="95">
        <v>93.613193918246694</v>
      </c>
      <c r="E1654" s="94">
        <v>5228269.8499999996</v>
      </c>
    </row>
    <row r="1655" spans="1:5" ht="26.4">
      <c r="A1655" s="96" t="s">
        <v>509</v>
      </c>
      <c r="B1655" s="91">
        <v>30585600</v>
      </c>
      <c r="C1655" s="91">
        <v>15486931.640000001</v>
      </c>
      <c r="D1655" s="92">
        <v>50.634715813977799</v>
      </c>
      <c r="E1655" s="91">
        <v>2821466.85</v>
      </c>
    </row>
    <row r="1656" spans="1:5">
      <c r="A1656" s="96" t="s">
        <v>510</v>
      </c>
      <c r="B1656" s="91">
        <v>530548</v>
      </c>
      <c r="C1656" s="91">
        <v>350789</v>
      </c>
      <c r="D1656" s="92">
        <v>66.118240008444104</v>
      </c>
      <c r="E1656" s="91">
        <v>6895</v>
      </c>
    </row>
    <row r="1657" spans="1:5">
      <c r="A1657" s="97" t="s">
        <v>511</v>
      </c>
      <c r="B1657" s="91">
        <v>409199</v>
      </c>
      <c r="C1657" s="91">
        <v>350789</v>
      </c>
      <c r="D1657" s="92">
        <v>85.725771568356706</v>
      </c>
      <c r="E1657" s="91">
        <v>6895</v>
      </c>
    </row>
    <row r="1658" spans="1:5">
      <c r="A1658" s="97" t="s">
        <v>586</v>
      </c>
      <c r="B1658" s="91">
        <v>121349</v>
      </c>
      <c r="C1658" s="91">
        <v>0</v>
      </c>
      <c r="D1658" s="92">
        <v>0</v>
      </c>
      <c r="E1658" s="91">
        <v>0</v>
      </c>
    </row>
    <row r="1659" spans="1:5">
      <c r="A1659" s="96" t="s">
        <v>512</v>
      </c>
      <c r="B1659" s="91">
        <v>308802</v>
      </c>
      <c r="C1659" s="91">
        <v>95321.06</v>
      </c>
      <c r="D1659" s="92">
        <v>30.868018989514301</v>
      </c>
      <c r="E1659" s="91">
        <v>13598</v>
      </c>
    </row>
    <row r="1660" spans="1:5">
      <c r="A1660" s="97" t="s">
        <v>513</v>
      </c>
      <c r="B1660" s="91">
        <v>55778</v>
      </c>
      <c r="C1660" s="91">
        <v>35754.800000000003</v>
      </c>
      <c r="D1660" s="92">
        <v>64.101975689339895</v>
      </c>
      <c r="E1660" s="91">
        <v>13598</v>
      </c>
    </row>
    <row r="1661" spans="1:5">
      <c r="A1661" s="98" t="s">
        <v>577</v>
      </c>
      <c r="B1661" s="91">
        <v>55778</v>
      </c>
      <c r="C1661" s="91">
        <v>35754.800000000003</v>
      </c>
      <c r="D1661" s="92">
        <v>64.101975689339895</v>
      </c>
      <c r="E1661" s="91">
        <v>13598</v>
      </c>
    </row>
    <row r="1662" spans="1:5" ht="26.4">
      <c r="A1662" s="99" t="s">
        <v>578</v>
      </c>
      <c r="B1662" s="91">
        <v>55778</v>
      </c>
      <c r="C1662" s="91">
        <v>35754.800000000003</v>
      </c>
      <c r="D1662" s="92">
        <v>64.101975689339895</v>
      </c>
      <c r="E1662" s="91">
        <v>13598</v>
      </c>
    </row>
    <row r="1663" spans="1:5" ht="26.4">
      <c r="A1663" s="104" t="s">
        <v>579</v>
      </c>
      <c r="B1663" s="91">
        <v>3055</v>
      </c>
      <c r="C1663" s="91">
        <v>3054.8</v>
      </c>
      <c r="D1663" s="92">
        <v>99.993453355155495</v>
      </c>
      <c r="E1663" s="91">
        <v>98</v>
      </c>
    </row>
    <row r="1664" spans="1:5" ht="26.4">
      <c r="A1664" s="104" t="s">
        <v>580</v>
      </c>
      <c r="B1664" s="91">
        <v>52723</v>
      </c>
      <c r="C1664" s="91">
        <v>32700</v>
      </c>
      <c r="D1664" s="92">
        <v>62.022267321662298</v>
      </c>
      <c r="E1664" s="91">
        <v>13500</v>
      </c>
    </row>
    <row r="1665" spans="1:5" ht="26.4">
      <c r="A1665" s="97" t="s">
        <v>520</v>
      </c>
      <c r="B1665" s="91">
        <v>253024</v>
      </c>
      <c r="C1665" s="91">
        <v>59566.26</v>
      </c>
      <c r="D1665" s="92">
        <v>23.541743075755701</v>
      </c>
      <c r="E1665" s="91">
        <v>0</v>
      </c>
    </row>
    <row r="1666" spans="1:5" ht="39.6">
      <c r="A1666" s="98" t="s">
        <v>521</v>
      </c>
      <c r="B1666" s="91">
        <v>253024</v>
      </c>
      <c r="C1666" s="91">
        <v>59566.26</v>
      </c>
      <c r="D1666" s="92">
        <v>23.541743075755701</v>
      </c>
      <c r="E1666" s="91">
        <v>0</v>
      </c>
    </row>
    <row r="1667" spans="1:5" ht="52.8">
      <c r="A1667" s="99" t="s">
        <v>522</v>
      </c>
      <c r="B1667" s="91">
        <v>250000</v>
      </c>
      <c r="C1667" s="91">
        <v>59566.26</v>
      </c>
      <c r="D1667" s="92">
        <v>23.826504</v>
      </c>
      <c r="E1667" s="91">
        <v>0</v>
      </c>
    </row>
    <row r="1668" spans="1:5" ht="52.8">
      <c r="A1668" s="99" t="s">
        <v>523</v>
      </c>
      <c r="B1668" s="91">
        <v>3024</v>
      </c>
      <c r="C1668" s="91">
        <v>0</v>
      </c>
      <c r="D1668" s="92">
        <v>0</v>
      </c>
      <c r="E1668" s="91">
        <v>0</v>
      </c>
    </row>
    <row r="1669" spans="1:5">
      <c r="A1669" s="96" t="s">
        <v>526</v>
      </c>
      <c r="B1669" s="91">
        <v>327004647</v>
      </c>
      <c r="C1669" s="91">
        <v>319604352</v>
      </c>
      <c r="D1669" s="92">
        <v>97.736945004332</v>
      </c>
      <c r="E1669" s="91">
        <v>2386310</v>
      </c>
    </row>
    <row r="1670" spans="1:5" ht="26.4">
      <c r="A1670" s="97" t="s">
        <v>527</v>
      </c>
      <c r="B1670" s="91">
        <v>327004647</v>
      </c>
      <c r="C1670" s="91">
        <v>319604352</v>
      </c>
      <c r="D1670" s="92">
        <v>97.736945004332</v>
      </c>
      <c r="E1670" s="91">
        <v>2386310</v>
      </c>
    </row>
    <row r="1671" spans="1:5">
      <c r="A1671" s="93" t="s">
        <v>529</v>
      </c>
      <c r="B1671" s="94">
        <v>364475652</v>
      </c>
      <c r="C1671" s="94">
        <v>130981551.8</v>
      </c>
      <c r="D1671" s="95">
        <v>35.936982643767898</v>
      </c>
      <c r="E1671" s="94">
        <v>24310422.140000001</v>
      </c>
    </row>
    <row r="1672" spans="1:5">
      <c r="A1672" s="96" t="s">
        <v>530</v>
      </c>
      <c r="B1672" s="91">
        <v>326871757</v>
      </c>
      <c r="C1672" s="91">
        <v>107627113.06999999</v>
      </c>
      <c r="D1672" s="92">
        <v>32.926403326427497</v>
      </c>
      <c r="E1672" s="91">
        <v>23380751.949999999</v>
      </c>
    </row>
    <row r="1673" spans="1:5">
      <c r="A1673" s="97" t="s">
        <v>531</v>
      </c>
      <c r="B1673" s="91">
        <v>260459187</v>
      </c>
      <c r="C1673" s="91">
        <v>81862030.799999997</v>
      </c>
      <c r="D1673" s="92">
        <v>31.429888015430201</v>
      </c>
      <c r="E1673" s="91">
        <v>18791425.07</v>
      </c>
    </row>
    <row r="1674" spans="1:5">
      <c r="A1674" s="98" t="s">
        <v>532</v>
      </c>
      <c r="B1674" s="91">
        <v>169093346</v>
      </c>
      <c r="C1674" s="91">
        <v>55507309.630000003</v>
      </c>
      <c r="D1674" s="92">
        <v>32.826430455755499</v>
      </c>
      <c r="E1674" s="91">
        <v>13650402.23</v>
      </c>
    </row>
    <row r="1675" spans="1:5">
      <c r="A1675" s="98" t="s">
        <v>533</v>
      </c>
      <c r="B1675" s="91">
        <v>91365841</v>
      </c>
      <c r="C1675" s="91">
        <v>26354721.170000002</v>
      </c>
      <c r="D1675" s="92">
        <v>28.845267423303198</v>
      </c>
      <c r="E1675" s="91">
        <v>5141022.84</v>
      </c>
    </row>
    <row r="1676" spans="1:5" ht="26.4">
      <c r="A1676" s="97" t="s">
        <v>535</v>
      </c>
      <c r="B1676" s="91">
        <v>65599509</v>
      </c>
      <c r="C1676" s="91">
        <v>25232368.949999999</v>
      </c>
      <c r="D1676" s="92">
        <v>38.464264953568502</v>
      </c>
      <c r="E1676" s="91">
        <v>4589311.51</v>
      </c>
    </row>
    <row r="1677" spans="1:5">
      <c r="A1677" s="98" t="s">
        <v>536</v>
      </c>
      <c r="B1677" s="91">
        <v>4491895</v>
      </c>
      <c r="C1677" s="91">
        <v>2308762</v>
      </c>
      <c r="D1677" s="92">
        <v>51.398396445152898</v>
      </c>
      <c r="E1677" s="91">
        <v>6805.6</v>
      </c>
    </row>
    <row r="1678" spans="1:5">
      <c r="A1678" s="98" t="s">
        <v>537</v>
      </c>
      <c r="B1678" s="91">
        <v>61107614</v>
      </c>
      <c r="C1678" s="91">
        <v>22923606.949999999</v>
      </c>
      <c r="D1678" s="92">
        <v>37.513503554565197</v>
      </c>
      <c r="E1678" s="91">
        <v>4582505.91</v>
      </c>
    </row>
    <row r="1679" spans="1:5" ht="26.4">
      <c r="A1679" s="97" t="s">
        <v>538</v>
      </c>
      <c r="B1679" s="91">
        <v>575695</v>
      </c>
      <c r="C1679" s="91">
        <v>532636.47</v>
      </c>
      <c r="D1679" s="92">
        <v>92.520600317876699</v>
      </c>
      <c r="E1679" s="91">
        <v>0</v>
      </c>
    </row>
    <row r="1680" spans="1:5">
      <c r="A1680" s="98" t="s">
        <v>540</v>
      </c>
      <c r="B1680" s="91">
        <v>575695</v>
      </c>
      <c r="C1680" s="91">
        <v>532636.47</v>
      </c>
      <c r="D1680" s="92">
        <v>92.520600317876699</v>
      </c>
      <c r="E1680" s="91">
        <v>0</v>
      </c>
    </row>
    <row r="1681" spans="1:5" ht="26.4">
      <c r="A1681" s="97" t="s">
        <v>541</v>
      </c>
      <c r="B1681" s="91">
        <v>237366</v>
      </c>
      <c r="C1681" s="91">
        <v>76.849999999999994</v>
      </c>
      <c r="D1681" s="92">
        <v>3.2376161708079998E-2</v>
      </c>
      <c r="E1681" s="91">
        <v>15.37</v>
      </c>
    </row>
    <row r="1682" spans="1:5">
      <c r="A1682" s="98" t="s">
        <v>542</v>
      </c>
      <c r="B1682" s="91">
        <v>103986</v>
      </c>
      <c r="C1682" s="91">
        <v>76.849999999999994</v>
      </c>
      <c r="D1682" s="92">
        <v>7.3904179408770004E-2</v>
      </c>
      <c r="E1682" s="91">
        <v>15.37</v>
      </c>
    </row>
    <row r="1683" spans="1:5" ht="26.4">
      <c r="A1683" s="99" t="s">
        <v>543</v>
      </c>
      <c r="B1683" s="91">
        <v>3986</v>
      </c>
      <c r="C1683" s="91">
        <v>76.849999999999994</v>
      </c>
      <c r="D1683" s="92">
        <v>1.9279979929754101</v>
      </c>
      <c r="E1683" s="91">
        <v>15.37</v>
      </c>
    </row>
    <row r="1684" spans="1:5" ht="26.4">
      <c r="A1684" s="99" t="s">
        <v>573</v>
      </c>
      <c r="B1684" s="91">
        <v>100000</v>
      </c>
      <c r="C1684" s="91">
        <v>0</v>
      </c>
      <c r="D1684" s="92">
        <v>0</v>
      </c>
      <c r="E1684" s="91">
        <v>0</v>
      </c>
    </row>
    <row r="1685" spans="1:5" ht="26.4">
      <c r="A1685" s="104" t="s">
        <v>591</v>
      </c>
      <c r="B1685" s="91">
        <v>100000</v>
      </c>
      <c r="C1685" s="91">
        <v>0</v>
      </c>
      <c r="D1685" s="92">
        <v>0</v>
      </c>
      <c r="E1685" s="91">
        <v>0</v>
      </c>
    </row>
    <row r="1686" spans="1:5" ht="26.4">
      <c r="A1686" s="98" t="s">
        <v>547</v>
      </c>
      <c r="B1686" s="91">
        <v>12031</v>
      </c>
      <c r="C1686" s="91">
        <v>0</v>
      </c>
      <c r="D1686" s="92">
        <v>0</v>
      </c>
      <c r="E1686" s="91">
        <v>0</v>
      </c>
    </row>
    <row r="1687" spans="1:5" ht="26.4">
      <c r="A1687" s="99" t="s">
        <v>548</v>
      </c>
      <c r="B1687" s="91">
        <v>12031</v>
      </c>
      <c r="C1687" s="91">
        <v>0</v>
      </c>
      <c r="D1687" s="92">
        <v>0</v>
      </c>
      <c r="E1687" s="91">
        <v>0</v>
      </c>
    </row>
    <row r="1688" spans="1:5">
      <c r="A1688" s="98" t="s">
        <v>587</v>
      </c>
      <c r="B1688" s="91">
        <v>121349</v>
      </c>
      <c r="C1688" s="91">
        <v>0</v>
      </c>
      <c r="D1688" s="92">
        <v>0</v>
      </c>
      <c r="E1688" s="91">
        <v>0</v>
      </c>
    </row>
    <row r="1689" spans="1:5">
      <c r="A1689" s="96" t="s">
        <v>550</v>
      </c>
      <c r="B1689" s="91">
        <v>37603895</v>
      </c>
      <c r="C1689" s="91">
        <v>23354438.73</v>
      </c>
      <c r="D1689" s="92">
        <v>62.1064353307018</v>
      </c>
      <c r="E1689" s="91">
        <v>929670.19</v>
      </c>
    </row>
    <row r="1690" spans="1:5">
      <c r="A1690" s="97" t="s">
        <v>551</v>
      </c>
      <c r="B1690" s="91">
        <v>37603895</v>
      </c>
      <c r="C1690" s="91">
        <v>23354438.73</v>
      </c>
      <c r="D1690" s="92">
        <v>62.1064353307018</v>
      </c>
      <c r="E1690" s="91">
        <v>929670.19</v>
      </c>
    </row>
    <row r="1691" spans="1:5">
      <c r="A1691" s="90" t="s">
        <v>116</v>
      </c>
      <c r="B1691" s="91">
        <v>-6046055</v>
      </c>
      <c r="C1691" s="91">
        <v>204555841.90000001</v>
      </c>
      <c r="D1691" s="92">
        <v>-3383.2944275233999</v>
      </c>
      <c r="E1691" s="91">
        <v>-19082152.289999999</v>
      </c>
    </row>
    <row r="1692" spans="1:5">
      <c r="A1692" s="90" t="s">
        <v>561</v>
      </c>
      <c r="B1692" s="91">
        <v>6046055</v>
      </c>
      <c r="C1692" s="91">
        <v>-204555841.90000001</v>
      </c>
      <c r="D1692" s="92">
        <v>-3383.2944275233999</v>
      </c>
      <c r="E1692" s="91">
        <v>19082152.289999999</v>
      </c>
    </row>
    <row r="1693" spans="1:5">
      <c r="A1693" s="96" t="s">
        <v>570</v>
      </c>
      <c r="B1693" s="91">
        <v>6046055</v>
      </c>
      <c r="C1693" s="91">
        <v>-204555841.90000001</v>
      </c>
      <c r="D1693" s="92">
        <v>-3383.2944275233999</v>
      </c>
      <c r="E1693" s="91">
        <v>19082152.289999999</v>
      </c>
    </row>
    <row r="1694" spans="1:5" ht="26.4">
      <c r="A1694" s="97" t="s">
        <v>565</v>
      </c>
      <c r="B1694" s="91">
        <v>5961537</v>
      </c>
      <c r="C1694" s="91">
        <v>-3262677.34</v>
      </c>
      <c r="D1694" s="92">
        <v>-54.728794604478701</v>
      </c>
      <c r="E1694" s="91">
        <v>-196011.34</v>
      </c>
    </row>
    <row r="1695" spans="1:5" ht="26.4">
      <c r="A1695" s="97" t="s">
        <v>566</v>
      </c>
      <c r="B1695" s="91">
        <v>84518</v>
      </c>
      <c r="C1695" s="91">
        <v>-51065.24</v>
      </c>
      <c r="D1695" s="92">
        <v>-60.4193662888379</v>
      </c>
      <c r="E1695" s="91">
        <v>-12800.97</v>
      </c>
    </row>
    <row r="1696" spans="1:5">
      <c r="A1696" s="90"/>
      <c r="B1696" s="91"/>
      <c r="C1696" s="91"/>
      <c r="D1696" s="92"/>
      <c r="E1696" s="91"/>
    </row>
    <row r="1697" spans="1:5">
      <c r="A1697" s="93" t="s">
        <v>569</v>
      </c>
      <c r="B1697" s="94"/>
      <c r="C1697" s="94"/>
      <c r="D1697" s="95"/>
      <c r="E1697" s="94"/>
    </row>
    <row r="1698" spans="1:5">
      <c r="A1698" s="93" t="s">
        <v>508</v>
      </c>
      <c r="B1698" s="94">
        <v>345303431</v>
      </c>
      <c r="C1698" s="94">
        <v>322614033.66000003</v>
      </c>
      <c r="D1698" s="95">
        <v>93.429142225928203</v>
      </c>
      <c r="E1698" s="94">
        <v>2813177.49</v>
      </c>
    </row>
    <row r="1699" spans="1:5" ht="26.4">
      <c r="A1699" s="96" t="s">
        <v>509</v>
      </c>
      <c r="B1699" s="91">
        <v>30585600</v>
      </c>
      <c r="C1699" s="91">
        <v>15486931.6</v>
      </c>
      <c r="D1699" s="92">
        <v>50.6347156831973</v>
      </c>
      <c r="E1699" s="91">
        <v>2821479.49</v>
      </c>
    </row>
    <row r="1700" spans="1:5">
      <c r="A1700" s="96" t="s">
        <v>512</v>
      </c>
      <c r="B1700" s="91">
        <v>253055</v>
      </c>
      <c r="C1700" s="91">
        <v>62621.06</v>
      </c>
      <c r="D1700" s="92">
        <v>24.746027543419402</v>
      </c>
      <c r="E1700" s="91">
        <v>98</v>
      </c>
    </row>
    <row r="1701" spans="1:5">
      <c r="A1701" s="97" t="s">
        <v>513</v>
      </c>
      <c r="B1701" s="91">
        <v>3055</v>
      </c>
      <c r="C1701" s="91">
        <v>3054.8</v>
      </c>
      <c r="D1701" s="92">
        <v>99.993453355155495</v>
      </c>
      <c r="E1701" s="91">
        <v>98</v>
      </c>
    </row>
    <row r="1702" spans="1:5">
      <c r="A1702" s="98" t="s">
        <v>577</v>
      </c>
      <c r="B1702" s="91">
        <v>3055</v>
      </c>
      <c r="C1702" s="91">
        <v>3054.8</v>
      </c>
      <c r="D1702" s="92">
        <v>99.993453355155495</v>
      </c>
      <c r="E1702" s="91">
        <v>98</v>
      </c>
    </row>
    <row r="1703" spans="1:5" ht="26.4">
      <c r="A1703" s="99" t="s">
        <v>578</v>
      </c>
      <c r="B1703" s="91">
        <v>3055</v>
      </c>
      <c r="C1703" s="91">
        <v>3054.8</v>
      </c>
      <c r="D1703" s="92">
        <v>99.993453355155495</v>
      </c>
      <c r="E1703" s="91">
        <v>98</v>
      </c>
    </row>
    <row r="1704" spans="1:5" ht="26.4">
      <c r="A1704" s="104" t="s">
        <v>579</v>
      </c>
      <c r="B1704" s="91">
        <v>3055</v>
      </c>
      <c r="C1704" s="91">
        <v>3054.8</v>
      </c>
      <c r="D1704" s="92">
        <v>99.993453355155495</v>
      </c>
      <c r="E1704" s="91">
        <v>98</v>
      </c>
    </row>
    <row r="1705" spans="1:5" ht="26.4">
      <c r="A1705" s="97" t="s">
        <v>520</v>
      </c>
      <c r="B1705" s="91">
        <v>250000</v>
      </c>
      <c r="C1705" s="91">
        <v>59566.26</v>
      </c>
      <c r="D1705" s="92">
        <v>23.826504</v>
      </c>
      <c r="E1705" s="91">
        <v>0</v>
      </c>
    </row>
    <row r="1706" spans="1:5" ht="39.6">
      <c r="A1706" s="98" t="s">
        <v>521</v>
      </c>
      <c r="B1706" s="91">
        <v>250000</v>
      </c>
      <c r="C1706" s="91">
        <v>59566.26</v>
      </c>
      <c r="D1706" s="92">
        <v>23.826504</v>
      </c>
      <c r="E1706" s="91">
        <v>0</v>
      </c>
    </row>
    <row r="1707" spans="1:5" ht="52.8">
      <c r="A1707" s="99" t="s">
        <v>522</v>
      </c>
      <c r="B1707" s="91">
        <v>250000</v>
      </c>
      <c r="C1707" s="91">
        <v>59566.26</v>
      </c>
      <c r="D1707" s="92">
        <v>23.826504</v>
      </c>
      <c r="E1707" s="91">
        <v>0</v>
      </c>
    </row>
    <row r="1708" spans="1:5">
      <c r="A1708" s="96" t="s">
        <v>526</v>
      </c>
      <c r="B1708" s="91">
        <v>314464776</v>
      </c>
      <c r="C1708" s="91">
        <v>307064481</v>
      </c>
      <c r="D1708" s="92">
        <v>97.646701454410305</v>
      </c>
      <c r="E1708" s="91">
        <v>-8400</v>
      </c>
    </row>
    <row r="1709" spans="1:5" ht="26.4">
      <c r="A1709" s="97" t="s">
        <v>527</v>
      </c>
      <c r="B1709" s="91">
        <v>314464776</v>
      </c>
      <c r="C1709" s="91">
        <v>307064481</v>
      </c>
      <c r="D1709" s="92">
        <v>97.646701454410305</v>
      </c>
      <c r="E1709" s="91">
        <v>-8400</v>
      </c>
    </row>
    <row r="1710" spans="1:5">
      <c r="A1710" s="93" t="s">
        <v>529</v>
      </c>
      <c r="B1710" s="94">
        <v>351264968</v>
      </c>
      <c r="C1710" s="94">
        <v>129207361.09</v>
      </c>
      <c r="D1710" s="95">
        <v>36.783446361209599</v>
      </c>
      <c r="E1710" s="94">
        <v>23517034.75</v>
      </c>
    </row>
    <row r="1711" spans="1:5">
      <c r="A1711" s="96" t="s">
        <v>530</v>
      </c>
      <c r="B1711" s="91">
        <v>320603362</v>
      </c>
      <c r="C1711" s="91">
        <v>106409766.61</v>
      </c>
      <c r="D1711" s="92">
        <v>33.190471224690398</v>
      </c>
      <c r="E1711" s="91">
        <v>23088404.550000001</v>
      </c>
    </row>
    <row r="1712" spans="1:5">
      <c r="A1712" s="97" t="s">
        <v>531</v>
      </c>
      <c r="B1712" s="91">
        <v>254490904</v>
      </c>
      <c r="C1712" s="91">
        <v>80795822.810000002</v>
      </c>
      <c r="D1712" s="92">
        <v>31.748019886007398</v>
      </c>
      <c r="E1712" s="91">
        <v>18499077.670000002</v>
      </c>
    </row>
    <row r="1713" spans="1:5">
      <c r="A1713" s="98" t="s">
        <v>532</v>
      </c>
      <c r="B1713" s="91">
        <v>167000428</v>
      </c>
      <c r="C1713" s="91">
        <v>54892863.670000002</v>
      </c>
      <c r="D1713" s="92">
        <v>32.869894004103998</v>
      </c>
      <c r="E1713" s="91">
        <v>13509775.24</v>
      </c>
    </row>
    <row r="1714" spans="1:5">
      <c r="A1714" s="98" t="s">
        <v>533</v>
      </c>
      <c r="B1714" s="91">
        <v>87490476</v>
      </c>
      <c r="C1714" s="91">
        <v>25902959.140000001</v>
      </c>
      <c r="D1714" s="92">
        <v>29.606604426292101</v>
      </c>
      <c r="E1714" s="91">
        <v>4989302.43</v>
      </c>
    </row>
    <row r="1715" spans="1:5" ht="26.4">
      <c r="A1715" s="97" t="s">
        <v>535</v>
      </c>
      <c r="B1715" s="91">
        <v>65596485</v>
      </c>
      <c r="C1715" s="91">
        <v>25232368.949999999</v>
      </c>
      <c r="D1715" s="92">
        <v>38.466038157379899</v>
      </c>
      <c r="E1715" s="91">
        <v>4589311.51</v>
      </c>
    </row>
    <row r="1716" spans="1:5">
      <c r="A1716" s="98" t="s">
        <v>536</v>
      </c>
      <c r="B1716" s="91">
        <v>4488871</v>
      </c>
      <c r="C1716" s="91">
        <v>2308762</v>
      </c>
      <c r="D1716" s="92">
        <v>51.433021799913597</v>
      </c>
      <c r="E1716" s="91">
        <v>6805.6</v>
      </c>
    </row>
    <row r="1717" spans="1:5">
      <c r="A1717" s="98" t="s">
        <v>537</v>
      </c>
      <c r="B1717" s="91">
        <v>61107614</v>
      </c>
      <c r="C1717" s="91">
        <v>22923606.949999999</v>
      </c>
      <c r="D1717" s="92">
        <v>37.513503554565197</v>
      </c>
      <c r="E1717" s="91">
        <v>4582505.91</v>
      </c>
    </row>
    <row r="1718" spans="1:5" ht="26.4">
      <c r="A1718" s="97" t="s">
        <v>538</v>
      </c>
      <c r="B1718" s="91">
        <v>399956</v>
      </c>
      <c r="C1718" s="91">
        <v>381498</v>
      </c>
      <c r="D1718" s="92">
        <v>95.384992349158395</v>
      </c>
      <c r="E1718" s="91">
        <v>0</v>
      </c>
    </row>
    <row r="1719" spans="1:5">
      <c r="A1719" s="98" t="s">
        <v>540</v>
      </c>
      <c r="B1719" s="91">
        <v>399956</v>
      </c>
      <c r="C1719" s="91">
        <v>381498</v>
      </c>
      <c r="D1719" s="92">
        <v>95.384992349158395</v>
      </c>
      <c r="E1719" s="91">
        <v>0</v>
      </c>
    </row>
    <row r="1720" spans="1:5" ht="26.4">
      <c r="A1720" s="97" t="s">
        <v>541</v>
      </c>
      <c r="B1720" s="91">
        <v>116017</v>
      </c>
      <c r="C1720" s="91">
        <v>76.849999999999994</v>
      </c>
      <c r="D1720" s="92">
        <v>6.6240292370949999E-2</v>
      </c>
      <c r="E1720" s="91">
        <v>15.37</v>
      </c>
    </row>
    <row r="1721" spans="1:5">
      <c r="A1721" s="98" t="s">
        <v>542</v>
      </c>
      <c r="B1721" s="91">
        <v>103986</v>
      </c>
      <c r="C1721" s="91">
        <v>76.849999999999994</v>
      </c>
      <c r="D1721" s="92">
        <v>7.3904179408770004E-2</v>
      </c>
      <c r="E1721" s="91">
        <v>15.37</v>
      </c>
    </row>
    <row r="1722" spans="1:5" ht="26.4">
      <c r="A1722" s="99" t="s">
        <v>543</v>
      </c>
      <c r="B1722" s="91">
        <v>3986</v>
      </c>
      <c r="C1722" s="91">
        <v>76.849999999999994</v>
      </c>
      <c r="D1722" s="92">
        <v>1.9279979929754101</v>
      </c>
      <c r="E1722" s="91">
        <v>15.37</v>
      </c>
    </row>
    <row r="1723" spans="1:5" ht="26.4">
      <c r="A1723" s="99" t="s">
        <v>573</v>
      </c>
      <c r="B1723" s="91">
        <v>100000</v>
      </c>
      <c r="C1723" s="91">
        <v>0</v>
      </c>
      <c r="D1723" s="92">
        <v>0</v>
      </c>
      <c r="E1723" s="91">
        <v>0</v>
      </c>
    </row>
    <row r="1724" spans="1:5" ht="26.4">
      <c r="A1724" s="104" t="s">
        <v>591</v>
      </c>
      <c r="B1724" s="91">
        <v>100000</v>
      </c>
      <c r="C1724" s="91">
        <v>0</v>
      </c>
      <c r="D1724" s="92">
        <v>0</v>
      </c>
      <c r="E1724" s="91">
        <v>0</v>
      </c>
    </row>
    <row r="1725" spans="1:5" ht="26.4">
      <c r="A1725" s="98" t="s">
        <v>547</v>
      </c>
      <c r="B1725" s="91">
        <v>12031</v>
      </c>
      <c r="C1725" s="91">
        <v>0</v>
      </c>
      <c r="D1725" s="92">
        <v>0</v>
      </c>
      <c r="E1725" s="91">
        <v>0</v>
      </c>
    </row>
    <row r="1726" spans="1:5" ht="26.4">
      <c r="A1726" s="99" t="s">
        <v>548</v>
      </c>
      <c r="B1726" s="91">
        <v>12031</v>
      </c>
      <c r="C1726" s="91">
        <v>0</v>
      </c>
      <c r="D1726" s="92">
        <v>0</v>
      </c>
      <c r="E1726" s="91">
        <v>0</v>
      </c>
    </row>
    <row r="1727" spans="1:5">
      <c r="A1727" s="96" t="s">
        <v>550</v>
      </c>
      <c r="B1727" s="91">
        <v>30661606</v>
      </c>
      <c r="C1727" s="91">
        <v>22797594.48</v>
      </c>
      <c r="D1727" s="92">
        <v>74.352251737890001</v>
      </c>
      <c r="E1727" s="91">
        <v>428630.2</v>
      </c>
    </row>
    <row r="1728" spans="1:5">
      <c r="A1728" s="97" t="s">
        <v>551</v>
      </c>
      <c r="B1728" s="91">
        <v>30661606</v>
      </c>
      <c r="C1728" s="91">
        <v>22797594.48</v>
      </c>
      <c r="D1728" s="92">
        <v>74.352251737890001</v>
      </c>
      <c r="E1728" s="91">
        <v>428630.2</v>
      </c>
    </row>
    <row r="1729" spans="1:5">
      <c r="A1729" s="90" t="s">
        <v>116</v>
      </c>
      <c r="B1729" s="91">
        <v>-5961537</v>
      </c>
      <c r="C1729" s="91">
        <v>193406672.56999999</v>
      </c>
      <c r="D1729" s="92">
        <v>-3244.2417546011998</v>
      </c>
      <c r="E1729" s="91">
        <v>-20703857.260000002</v>
      </c>
    </row>
    <row r="1730" spans="1:5">
      <c r="A1730" s="90" t="s">
        <v>561</v>
      </c>
      <c r="B1730" s="91">
        <v>5961537</v>
      </c>
      <c r="C1730" s="91">
        <v>-193406672.56999999</v>
      </c>
      <c r="D1730" s="92">
        <v>-3244.2417546011998</v>
      </c>
      <c r="E1730" s="91">
        <v>20703857.260000002</v>
      </c>
    </row>
    <row r="1731" spans="1:5">
      <c r="A1731" s="96" t="s">
        <v>570</v>
      </c>
      <c r="B1731" s="91">
        <v>5961537</v>
      </c>
      <c r="C1731" s="91">
        <v>-193406672.56999999</v>
      </c>
      <c r="D1731" s="92">
        <v>-3244.2417546011998</v>
      </c>
      <c r="E1731" s="91">
        <v>20703857.260000002</v>
      </c>
    </row>
    <row r="1732" spans="1:5" ht="26.4">
      <c r="A1732" s="97" t="s">
        <v>565</v>
      </c>
      <c r="B1732" s="91">
        <v>5961537</v>
      </c>
      <c r="C1732" s="91">
        <v>-3262677.34</v>
      </c>
      <c r="D1732" s="92">
        <v>-54.728794604478701</v>
      </c>
      <c r="E1732" s="91">
        <v>-196011.34</v>
      </c>
    </row>
    <row r="1733" spans="1:5">
      <c r="A1733" s="90"/>
      <c r="B1733" s="91"/>
      <c r="C1733" s="91"/>
      <c r="D1733" s="92"/>
      <c r="E1733" s="91"/>
    </row>
    <row r="1734" spans="1:5" ht="26.4">
      <c r="A1734" s="93" t="s">
        <v>571</v>
      </c>
      <c r="B1734" s="94"/>
      <c r="C1734" s="94"/>
      <c r="D1734" s="95"/>
      <c r="E1734" s="94"/>
    </row>
    <row r="1735" spans="1:5">
      <c r="A1735" s="93" t="s">
        <v>508</v>
      </c>
      <c r="B1735" s="94">
        <v>13126166</v>
      </c>
      <c r="C1735" s="94">
        <v>12923360.039999999</v>
      </c>
      <c r="D1735" s="95">
        <v>98.454948992721896</v>
      </c>
      <c r="E1735" s="94">
        <v>2415092.36</v>
      </c>
    </row>
    <row r="1736" spans="1:5" ht="26.4">
      <c r="A1736" s="96" t="s">
        <v>509</v>
      </c>
      <c r="B1736" s="91">
        <v>0</v>
      </c>
      <c r="C1736" s="91">
        <v>0.04</v>
      </c>
      <c r="D1736" s="92">
        <v>0</v>
      </c>
      <c r="E1736" s="91">
        <v>-12.64</v>
      </c>
    </row>
    <row r="1737" spans="1:5">
      <c r="A1737" s="96" t="s">
        <v>510</v>
      </c>
      <c r="B1737" s="91">
        <v>530548</v>
      </c>
      <c r="C1737" s="91">
        <v>350789</v>
      </c>
      <c r="D1737" s="92">
        <v>66.118240008444104</v>
      </c>
      <c r="E1737" s="91">
        <v>6895</v>
      </c>
    </row>
    <row r="1738" spans="1:5">
      <c r="A1738" s="97" t="s">
        <v>511</v>
      </c>
      <c r="B1738" s="91">
        <v>409199</v>
      </c>
      <c r="C1738" s="91">
        <v>350789</v>
      </c>
      <c r="D1738" s="92">
        <v>85.725771568356706</v>
      </c>
      <c r="E1738" s="91">
        <v>6895</v>
      </c>
    </row>
    <row r="1739" spans="1:5">
      <c r="A1739" s="97" t="s">
        <v>586</v>
      </c>
      <c r="B1739" s="91">
        <v>121349</v>
      </c>
      <c r="C1739" s="91">
        <v>0</v>
      </c>
      <c r="D1739" s="92">
        <v>0</v>
      </c>
      <c r="E1739" s="91">
        <v>0</v>
      </c>
    </row>
    <row r="1740" spans="1:5">
      <c r="A1740" s="96" t="s">
        <v>512</v>
      </c>
      <c r="B1740" s="91">
        <v>55747</v>
      </c>
      <c r="C1740" s="91">
        <v>32700</v>
      </c>
      <c r="D1740" s="92">
        <v>58.657864997219598</v>
      </c>
      <c r="E1740" s="91">
        <v>13500</v>
      </c>
    </row>
    <row r="1741" spans="1:5">
      <c r="A1741" s="97" t="s">
        <v>513</v>
      </c>
      <c r="B1741" s="91">
        <v>52723</v>
      </c>
      <c r="C1741" s="91">
        <v>32700</v>
      </c>
      <c r="D1741" s="92">
        <v>62.022267321662298</v>
      </c>
      <c r="E1741" s="91">
        <v>13500</v>
      </c>
    </row>
    <row r="1742" spans="1:5">
      <c r="A1742" s="98" t="s">
        <v>577</v>
      </c>
      <c r="B1742" s="91">
        <v>52723</v>
      </c>
      <c r="C1742" s="91">
        <v>32700</v>
      </c>
      <c r="D1742" s="92">
        <v>62.022267321662298</v>
      </c>
      <c r="E1742" s="91">
        <v>13500</v>
      </c>
    </row>
    <row r="1743" spans="1:5" ht="26.4">
      <c r="A1743" s="99" t="s">
        <v>578</v>
      </c>
      <c r="B1743" s="91">
        <v>52723</v>
      </c>
      <c r="C1743" s="91">
        <v>32700</v>
      </c>
      <c r="D1743" s="92">
        <v>62.022267321662298</v>
      </c>
      <c r="E1743" s="91">
        <v>13500</v>
      </c>
    </row>
    <row r="1744" spans="1:5" ht="26.4">
      <c r="A1744" s="104" t="s">
        <v>580</v>
      </c>
      <c r="B1744" s="91">
        <v>52723</v>
      </c>
      <c r="C1744" s="91">
        <v>32700</v>
      </c>
      <c r="D1744" s="92">
        <v>62.022267321662298</v>
      </c>
      <c r="E1744" s="91">
        <v>13500</v>
      </c>
    </row>
    <row r="1745" spans="1:5" ht="26.4">
      <c r="A1745" s="97" t="s">
        <v>520</v>
      </c>
      <c r="B1745" s="91">
        <v>3024</v>
      </c>
      <c r="C1745" s="91">
        <v>0</v>
      </c>
      <c r="D1745" s="92">
        <v>0</v>
      </c>
      <c r="E1745" s="91">
        <v>0</v>
      </c>
    </row>
    <row r="1746" spans="1:5" ht="39.6">
      <c r="A1746" s="98" t="s">
        <v>521</v>
      </c>
      <c r="B1746" s="91">
        <v>3024</v>
      </c>
      <c r="C1746" s="91">
        <v>0</v>
      </c>
      <c r="D1746" s="92">
        <v>0</v>
      </c>
      <c r="E1746" s="91">
        <v>0</v>
      </c>
    </row>
    <row r="1747" spans="1:5" ht="52.8">
      <c r="A1747" s="99" t="s">
        <v>523</v>
      </c>
      <c r="B1747" s="91">
        <v>3024</v>
      </c>
      <c r="C1747" s="91">
        <v>0</v>
      </c>
      <c r="D1747" s="92">
        <v>0</v>
      </c>
      <c r="E1747" s="91">
        <v>0</v>
      </c>
    </row>
    <row r="1748" spans="1:5">
      <c r="A1748" s="96" t="s">
        <v>526</v>
      </c>
      <c r="B1748" s="91">
        <v>12539871</v>
      </c>
      <c r="C1748" s="91">
        <v>12539871</v>
      </c>
      <c r="D1748" s="92">
        <v>100</v>
      </c>
      <c r="E1748" s="91">
        <v>2394710</v>
      </c>
    </row>
    <row r="1749" spans="1:5" ht="26.4">
      <c r="A1749" s="97" t="s">
        <v>527</v>
      </c>
      <c r="B1749" s="91">
        <v>12539871</v>
      </c>
      <c r="C1749" s="91">
        <v>12539871</v>
      </c>
      <c r="D1749" s="92">
        <v>100</v>
      </c>
      <c r="E1749" s="91">
        <v>2394710</v>
      </c>
    </row>
    <row r="1750" spans="1:5">
      <c r="A1750" s="93" t="s">
        <v>529</v>
      </c>
      <c r="B1750" s="94">
        <v>13210684</v>
      </c>
      <c r="C1750" s="94">
        <v>1774190.71</v>
      </c>
      <c r="D1750" s="95">
        <v>13.4299685769488</v>
      </c>
      <c r="E1750" s="94">
        <v>793387.39</v>
      </c>
    </row>
    <row r="1751" spans="1:5">
      <c r="A1751" s="96" t="s">
        <v>530</v>
      </c>
      <c r="B1751" s="91">
        <v>6268395</v>
      </c>
      <c r="C1751" s="91">
        <v>1217346.46</v>
      </c>
      <c r="D1751" s="92">
        <v>19.420385282037898</v>
      </c>
      <c r="E1751" s="91">
        <v>292347.40000000002</v>
      </c>
    </row>
    <row r="1752" spans="1:5">
      <c r="A1752" s="97" t="s">
        <v>531</v>
      </c>
      <c r="B1752" s="91">
        <v>5968283</v>
      </c>
      <c r="C1752" s="91">
        <v>1066207.99</v>
      </c>
      <c r="D1752" s="92">
        <v>17.8645682518741</v>
      </c>
      <c r="E1752" s="91">
        <v>292347.40000000002</v>
      </c>
    </row>
    <row r="1753" spans="1:5">
      <c r="A1753" s="98" t="s">
        <v>532</v>
      </c>
      <c r="B1753" s="91">
        <v>2092918</v>
      </c>
      <c r="C1753" s="91">
        <v>614445.96</v>
      </c>
      <c r="D1753" s="92">
        <v>29.358338931577801</v>
      </c>
      <c r="E1753" s="91">
        <v>140626.99</v>
      </c>
    </row>
    <row r="1754" spans="1:5">
      <c r="A1754" s="98" t="s">
        <v>533</v>
      </c>
      <c r="B1754" s="91">
        <v>3875365</v>
      </c>
      <c r="C1754" s="91">
        <v>451762.03</v>
      </c>
      <c r="D1754" s="92">
        <v>11.657276927463601</v>
      </c>
      <c r="E1754" s="91">
        <v>151720.41</v>
      </c>
    </row>
    <row r="1755" spans="1:5" ht="26.4">
      <c r="A1755" s="97" t="s">
        <v>535</v>
      </c>
      <c r="B1755" s="91">
        <v>3024</v>
      </c>
      <c r="C1755" s="91">
        <v>0</v>
      </c>
      <c r="D1755" s="92">
        <v>0</v>
      </c>
      <c r="E1755" s="91">
        <v>0</v>
      </c>
    </row>
    <row r="1756" spans="1:5">
      <c r="A1756" s="98" t="s">
        <v>536</v>
      </c>
      <c r="B1756" s="91">
        <v>3024</v>
      </c>
      <c r="C1756" s="91">
        <v>0</v>
      </c>
      <c r="D1756" s="92">
        <v>0</v>
      </c>
      <c r="E1756" s="91">
        <v>0</v>
      </c>
    </row>
    <row r="1757" spans="1:5" ht="26.4">
      <c r="A1757" s="97" t="s">
        <v>538</v>
      </c>
      <c r="B1757" s="91">
        <v>175739</v>
      </c>
      <c r="C1757" s="91">
        <v>151138.47</v>
      </c>
      <c r="D1757" s="92">
        <v>86.001667245176094</v>
      </c>
      <c r="E1757" s="91">
        <v>0</v>
      </c>
    </row>
    <row r="1758" spans="1:5">
      <c r="A1758" s="98" t="s">
        <v>540</v>
      </c>
      <c r="B1758" s="91">
        <v>175739</v>
      </c>
      <c r="C1758" s="91">
        <v>151138.47</v>
      </c>
      <c r="D1758" s="92">
        <v>86.001667245176094</v>
      </c>
      <c r="E1758" s="91">
        <v>0</v>
      </c>
    </row>
    <row r="1759" spans="1:5" ht="26.4">
      <c r="A1759" s="97" t="s">
        <v>541</v>
      </c>
      <c r="B1759" s="91">
        <v>121349</v>
      </c>
      <c r="C1759" s="91">
        <v>0</v>
      </c>
      <c r="D1759" s="92">
        <v>0</v>
      </c>
      <c r="E1759" s="91">
        <v>0</v>
      </c>
    </row>
    <row r="1760" spans="1:5">
      <c r="A1760" s="98" t="s">
        <v>587</v>
      </c>
      <c r="B1760" s="91">
        <v>121349</v>
      </c>
      <c r="C1760" s="91">
        <v>0</v>
      </c>
      <c r="D1760" s="92">
        <v>0</v>
      </c>
      <c r="E1760" s="91">
        <v>0</v>
      </c>
    </row>
    <row r="1761" spans="1:5">
      <c r="A1761" s="96" t="s">
        <v>550</v>
      </c>
      <c r="B1761" s="91">
        <v>6942289</v>
      </c>
      <c r="C1761" s="91">
        <v>556844.25</v>
      </c>
      <c r="D1761" s="92">
        <v>8.0210468045913998</v>
      </c>
      <c r="E1761" s="91">
        <v>501039.99</v>
      </c>
    </row>
    <row r="1762" spans="1:5">
      <c r="A1762" s="97" t="s">
        <v>551</v>
      </c>
      <c r="B1762" s="91">
        <v>6942289</v>
      </c>
      <c r="C1762" s="91">
        <v>556844.25</v>
      </c>
      <c r="D1762" s="92">
        <v>8.0210468045913998</v>
      </c>
      <c r="E1762" s="91">
        <v>501039.99</v>
      </c>
    </row>
    <row r="1763" spans="1:5">
      <c r="A1763" s="90" t="s">
        <v>116</v>
      </c>
      <c r="B1763" s="91">
        <v>-84518</v>
      </c>
      <c r="C1763" s="91">
        <v>11149169.33</v>
      </c>
      <c r="D1763" s="92">
        <v>-13191.473212806701</v>
      </c>
      <c r="E1763" s="91">
        <v>1621704.97</v>
      </c>
    </row>
    <row r="1764" spans="1:5">
      <c r="A1764" s="90" t="s">
        <v>561</v>
      </c>
      <c r="B1764" s="91">
        <v>84518</v>
      </c>
      <c r="C1764" s="91">
        <v>-11149169.33</v>
      </c>
      <c r="D1764" s="92">
        <v>-13191.473212806701</v>
      </c>
      <c r="E1764" s="91">
        <v>-1621704.97</v>
      </c>
    </row>
    <row r="1765" spans="1:5">
      <c r="A1765" s="96" t="s">
        <v>570</v>
      </c>
      <c r="B1765" s="91">
        <v>84518</v>
      </c>
      <c r="C1765" s="91">
        <v>-11149169.33</v>
      </c>
      <c r="D1765" s="92">
        <v>-13191.473212806701</v>
      </c>
      <c r="E1765" s="91">
        <v>-1621704.97</v>
      </c>
    </row>
    <row r="1766" spans="1:5" ht="26.4">
      <c r="A1766" s="97" t="s">
        <v>566</v>
      </c>
      <c r="B1766" s="91">
        <v>84518</v>
      </c>
      <c r="C1766" s="91">
        <v>-51065.24</v>
      </c>
      <c r="D1766" s="92">
        <v>-60.4193662888379</v>
      </c>
      <c r="E1766" s="91">
        <v>-12800.97</v>
      </c>
    </row>
    <row r="1767" spans="1:5">
      <c r="A1767" s="90"/>
      <c r="B1767" s="91"/>
      <c r="C1767" s="91"/>
      <c r="D1767" s="92"/>
      <c r="E1767" s="91"/>
    </row>
    <row r="1768" spans="1:5">
      <c r="A1768" s="103" t="s">
        <v>604</v>
      </c>
      <c r="B1768" s="91"/>
      <c r="C1768" s="91"/>
      <c r="D1768" s="92"/>
      <c r="E1768" s="91"/>
    </row>
    <row r="1769" spans="1:5">
      <c r="A1769" s="93" t="s">
        <v>508</v>
      </c>
      <c r="B1769" s="94">
        <v>28128371</v>
      </c>
      <c r="C1769" s="94">
        <v>28114371</v>
      </c>
      <c r="D1769" s="95">
        <v>99.950228187760999</v>
      </c>
      <c r="E1769" s="94">
        <v>2945143.35</v>
      </c>
    </row>
    <row r="1770" spans="1:5" ht="26.4">
      <c r="A1770" s="96" t="s">
        <v>509</v>
      </c>
      <c r="B1770" s="91">
        <v>0</v>
      </c>
      <c r="C1770" s="91">
        <v>0</v>
      </c>
      <c r="D1770" s="92">
        <v>0</v>
      </c>
      <c r="E1770" s="91">
        <v>-3221.65</v>
      </c>
    </row>
    <row r="1771" spans="1:5">
      <c r="A1771" s="96" t="s">
        <v>512</v>
      </c>
      <c r="B1771" s="91">
        <v>24000</v>
      </c>
      <c r="C1771" s="91">
        <v>10000</v>
      </c>
      <c r="D1771" s="92">
        <v>41.6666666666667</v>
      </c>
      <c r="E1771" s="91">
        <v>10000</v>
      </c>
    </row>
    <row r="1772" spans="1:5">
      <c r="A1772" s="97" t="s">
        <v>513</v>
      </c>
      <c r="B1772" s="91">
        <v>24000</v>
      </c>
      <c r="C1772" s="91">
        <v>10000</v>
      </c>
      <c r="D1772" s="92">
        <v>41.6666666666667</v>
      </c>
      <c r="E1772" s="91">
        <v>10000</v>
      </c>
    </row>
    <row r="1773" spans="1:5">
      <c r="A1773" s="98" t="s">
        <v>577</v>
      </c>
      <c r="B1773" s="91">
        <v>24000</v>
      </c>
      <c r="C1773" s="91">
        <v>10000</v>
      </c>
      <c r="D1773" s="92">
        <v>41.6666666666667</v>
      </c>
      <c r="E1773" s="91">
        <v>10000</v>
      </c>
    </row>
    <row r="1774" spans="1:5" ht="26.4">
      <c r="A1774" s="99" t="s">
        <v>578</v>
      </c>
      <c r="B1774" s="91">
        <v>24000</v>
      </c>
      <c r="C1774" s="91">
        <v>10000</v>
      </c>
      <c r="D1774" s="92">
        <v>41.6666666666667</v>
      </c>
      <c r="E1774" s="91">
        <v>10000</v>
      </c>
    </row>
    <row r="1775" spans="1:5" ht="26.4">
      <c r="A1775" s="104" t="s">
        <v>580</v>
      </c>
      <c r="B1775" s="91">
        <v>24000</v>
      </c>
      <c r="C1775" s="91">
        <v>10000</v>
      </c>
      <c r="D1775" s="92">
        <v>41.6666666666667</v>
      </c>
      <c r="E1775" s="91">
        <v>10000</v>
      </c>
    </row>
    <row r="1776" spans="1:5">
      <c r="A1776" s="96" t="s">
        <v>526</v>
      </c>
      <c r="B1776" s="91">
        <v>28104371</v>
      </c>
      <c r="C1776" s="91">
        <v>28104371</v>
      </c>
      <c r="D1776" s="92">
        <v>100</v>
      </c>
      <c r="E1776" s="91">
        <v>2938365</v>
      </c>
    </row>
    <row r="1777" spans="1:5" ht="26.4">
      <c r="A1777" s="97" t="s">
        <v>527</v>
      </c>
      <c r="B1777" s="91">
        <v>28104371</v>
      </c>
      <c r="C1777" s="91">
        <v>28104371</v>
      </c>
      <c r="D1777" s="92">
        <v>100</v>
      </c>
      <c r="E1777" s="91">
        <v>2938365</v>
      </c>
    </row>
    <row r="1778" spans="1:5">
      <c r="A1778" s="93" t="s">
        <v>529</v>
      </c>
      <c r="B1778" s="94">
        <v>28128371</v>
      </c>
      <c r="C1778" s="94">
        <v>17004468.469999999</v>
      </c>
      <c r="D1778" s="95">
        <v>60.453086565162302</v>
      </c>
      <c r="E1778" s="94">
        <v>5918166.2999999998</v>
      </c>
    </row>
    <row r="1779" spans="1:5">
      <c r="A1779" s="96" t="s">
        <v>530</v>
      </c>
      <c r="B1779" s="91">
        <v>26543676</v>
      </c>
      <c r="C1779" s="91">
        <v>16311524.59</v>
      </c>
      <c r="D1779" s="92">
        <v>61.451641400384801</v>
      </c>
      <c r="E1779" s="91">
        <v>5881546.4400000004</v>
      </c>
    </row>
    <row r="1780" spans="1:5">
      <c r="A1780" s="97" t="s">
        <v>531</v>
      </c>
      <c r="B1780" s="91">
        <v>8638211</v>
      </c>
      <c r="C1780" s="91">
        <v>906856.38</v>
      </c>
      <c r="D1780" s="92">
        <v>10.4981966752144</v>
      </c>
      <c r="E1780" s="91">
        <v>227846.39999999999</v>
      </c>
    </row>
    <row r="1781" spans="1:5">
      <c r="A1781" s="98" t="s">
        <v>532</v>
      </c>
      <c r="B1781" s="91">
        <v>3000459</v>
      </c>
      <c r="C1781" s="91">
        <v>729453.55</v>
      </c>
      <c r="D1781" s="92">
        <v>24.311398689333899</v>
      </c>
      <c r="E1781" s="91">
        <v>164854.57</v>
      </c>
    </row>
    <row r="1782" spans="1:5">
      <c r="A1782" s="98" t="s">
        <v>533</v>
      </c>
      <c r="B1782" s="91">
        <v>5637752</v>
      </c>
      <c r="C1782" s="91">
        <v>177402.83</v>
      </c>
      <c r="D1782" s="92">
        <v>3.1466944626156002</v>
      </c>
      <c r="E1782" s="91">
        <v>62991.83</v>
      </c>
    </row>
    <row r="1783" spans="1:5" ht="26.4">
      <c r="A1783" s="97" t="s">
        <v>535</v>
      </c>
      <c r="B1783" s="91">
        <v>16530066</v>
      </c>
      <c r="C1783" s="91">
        <v>14909076.470000001</v>
      </c>
      <c r="D1783" s="92">
        <v>90.193689910252004</v>
      </c>
      <c r="E1783" s="91">
        <v>5616384.7599999998</v>
      </c>
    </row>
    <row r="1784" spans="1:5">
      <c r="A1784" s="98" t="s">
        <v>536</v>
      </c>
      <c r="B1784" s="91">
        <v>16530066</v>
      </c>
      <c r="C1784" s="91">
        <v>14909076.470000001</v>
      </c>
      <c r="D1784" s="92">
        <v>90.193689910252004</v>
      </c>
      <c r="E1784" s="91">
        <v>5616384.7599999998</v>
      </c>
    </row>
    <row r="1785" spans="1:5" ht="26.4">
      <c r="A1785" s="97" t="s">
        <v>538</v>
      </c>
      <c r="B1785" s="91">
        <v>675429</v>
      </c>
      <c r="C1785" s="91">
        <v>0</v>
      </c>
      <c r="D1785" s="92">
        <v>0</v>
      </c>
      <c r="E1785" s="91">
        <v>0</v>
      </c>
    </row>
    <row r="1786" spans="1:5">
      <c r="A1786" s="98" t="s">
        <v>540</v>
      </c>
      <c r="B1786" s="91">
        <v>675429</v>
      </c>
      <c r="C1786" s="91">
        <v>0</v>
      </c>
      <c r="D1786" s="92">
        <v>0</v>
      </c>
      <c r="E1786" s="91">
        <v>0</v>
      </c>
    </row>
    <row r="1787" spans="1:5" ht="26.4">
      <c r="A1787" s="97" t="s">
        <v>541</v>
      </c>
      <c r="B1787" s="91">
        <v>699970</v>
      </c>
      <c r="C1787" s="91">
        <v>495591.74</v>
      </c>
      <c r="D1787" s="92">
        <v>70.801854365187097</v>
      </c>
      <c r="E1787" s="91">
        <v>37315.279999999999</v>
      </c>
    </row>
    <row r="1788" spans="1:5">
      <c r="A1788" s="98" t="s">
        <v>542</v>
      </c>
      <c r="B1788" s="91">
        <v>435131</v>
      </c>
      <c r="C1788" s="91">
        <v>423276.46</v>
      </c>
      <c r="D1788" s="92">
        <v>97.275638830605004</v>
      </c>
      <c r="E1788" s="91">
        <v>0</v>
      </c>
    </row>
    <row r="1789" spans="1:5" ht="26.4">
      <c r="A1789" s="99" t="s">
        <v>573</v>
      </c>
      <c r="B1789" s="91">
        <v>435131</v>
      </c>
      <c r="C1789" s="91">
        <v>423276.46</v>
      </c>
      <c r="D1789" s="92">
        <v>97.275638830605004</v>
      </c>
      <c r="E1789" s="91">
        <v>0</v>
      </c>
    </row>
    <row r="1790" spans="1:5" ht="26.4">
      <c r="A1790" s="104" t="s">
        <v>574</v>
      </c>
      <c r="B1790" s="91">
        <v>435131</v>
      </c>
      <c r="C1790" s="91">
        <v>423276.46</v>
      </c>
      <c r="D1790" s="92">
        <v>97.275638830605004</v>
      </c>
      <c r="E1790" s="91">
        <v>0</v>
      </c>
    </row>
    <row r="1791" spans="1:5" ht="52.8">
      <c r="A1791" s="98" t="s">
        <v>544</v>
      </c>
      <c r="B1791" s="91">
        <v>5662</v>
      </c>
      <c r="C1791" s="91">
        <v>0</v>
      </c>
      <c r="D1791" s="92">
        <v>0</v>
      </c>
      <c r="E1791" s="91">
        <v>0</v>
      </c>
    </row>
    <row r="1792" spans="1:5" ht="66">
      <c r="A1792" s="99" t="s">
        <v>546</v>
      </c>
      <c r="B1792" s="91">
        <v>5662</v>
      </c>
      <c r="C1792" s="91">
        <v>0</v>
      </c>
      <c r="D1792" s="92">
        <v>0</v>
      </c>
      <c r="E1792" s="91">
        <v>0</v>
      </c>
    </row>
    <row r="1793" spans="1:5" ht="26.4">
      <c r="A1793" s="98" t="s">
        <v>547</v>
      </c>
      <c r="B1793" s="91">
        <v>259177</v>
      </c>
      <c r="C1793" s="91">
        <v>72315.28</v>
      </c>
      <c r="D1793" s="92">
        <v>27.9018894423502</v>
      </c>
      <c r="E1793" s="91">
        <v>37315.279999999999</v>
      </c>
    </row>
    <row r="1794" spans="1:5" ht="39.6">
      <c r="A1794" s="99" t="s">
        <v>549</v>
      </c>
      <c r="B1794" s="91">
        <v>259177</v>
      </c>
      <c r="C1794" s="91">
        <v>72315.28</v>
      </c>
      <c r="D1794" s="92">
        <v>27.9018894423502</v>
      </c>
      <c r="E1794" s="91">
        <v>37315.279999999999</v>
      </c>
    </row>
    <row r="1795" spans="1:5">
      <c r="A1795" s="96" t="s">
        <v>550</v>
      </c>
      <c r="B1795" s="91">
        <v>1584695</v>
      </c>
      <c r="C1795" s="91">
        <v>692943.88</v>
      </c>
      <c r="D1795" s="92">
        <v>43.727271178365498</v>
      </c>
      <c r="E1795" s="91">
        <v>36619.86</v>
      </c>
    </row>
    <row r="1796" spans="1:5">
      <c r="A1796" s="97" t="s">
        <v>551</v>
      </c>
      <c r="B1796" s="91">
        <v>139166</v>
      </c>
      <c r="C1796" s="91">
        <v>0</v>
      </c>
      <c r="D1796" s="92">
        <v>0</v>
      </c>
      <c r="E1796" s="91">
        <v>0</v>
      </c>
    </row>
    <row r="1797" spans="1:5">
      <c r="A1797" s="97" t="s">
        <v>552</v>
      </c>
      <c r="B1797" s="91">
        <v>1445529</v>
      </c>
      <c r="C1797" s="91">
        <v>692943.88</v>
      </c>
      <c r="D1797" s="92">
        <v>47.937044500663802</v>
      </c>
      <c r="E1797" s="91">
        <v>36619.86</v>
      </c>
    </row>
    <row r="1798" spans="1:5" ht="26.4">
      <c r="A1798" s="98" t="s">
        <v>558</v>
      </c>
      <c r="B1798" s="91">
        <v>1445529</v>
      </c>
      <c r="C1798" s="91">
        <v>692943.88</v>
      </c>
      <c r="D1798" s="92">
        <v>47.937044500663802</v>
      </c>
      <c r="E1798" s="91">
        <v>36619.86</v>
      </c>
    </row>
    <row r="1799" spans="1:5" ht="26.4">
      <c r="A1799" s="99" t="s">
        <v>559</v>
      </c>
      <c r="B1799" s="91">
        <v>1445529</v>
      </c>
      <c r="C1799" s="91">
        <v>692943.88</v>
      </c>
      <c r="D1799" s="92">
        <v>47.937044500663802</v>
      </c>
      <c r="E1799" s="91">
        <v>36619.86</v>
      </c>
    </row>
    <row r="1800" spans="1:5">
      <c r="A1800" s="90" t="s">
        <v>116</v>
      </c>
      <c r="B1800" s="91">
        <v>0</v>
      </c>
      <c r="C1800" s="91">
        <v>11109902.529999999</v>
      </c>
      <c r="D1800" s="92">
        <v>0</v>
      </c>
      <c r="E1800" s="91">
        <v>-2973022.95</v>
      </c>
    </row>
    <row r="1801" spans="1:5">
      <c r="A1801" s="90" t="s">
        <v>561</v>
      </c>
      <c r="B1801" s="91">
        <v>0</v>
      </c>
      <c r="C1801" s="91">
        <v>-11109902.529999999</v>
      </c>
      <c r="D1801" s="92">
        <v>0</v>
      </c>
      <c r="E1801" s="91">
        <v>2973022.95</v>
      </c>
    </row>
    <row r="1802" spans="1:5">
      <c r="A1802" s="96" t="s">
        <v>570</v>
      </c>
      <c r="B1802" s="91">
        <v>0</v>
      </c>
      <c r="C1802" s="91">
        <v>-11109902.529999999</v>
      </c>
      <c r="D1802" s="92">
        <v>0</v>
      </c>
      <c r="E1802" s="91">
        <v>2973022.95</v>
      </c>
    </row>
    <row r="1803" spans="1:5">
      <c r="A1803" s="90"/>
      <c r="B1803" s="91"/>
      <c r="C1803" s="91"/>
      <c r="D1803" s="92"/>
      <c r="E1803" s="91"/>
    </row>
    <row r="1804" spans="1:5">
      <c r="A1804" s="93" t="s">
        <v>569</v>
      </c>
      <c r="B1804" s="94"/>
      <c r="C1804" s="94"/>
      <c r="D1804" s="95"/>
      <c r="E1804" s="94"/>
    </row>
    <row r="1805" spans="1:5">
      <c r="A1805" s="93" t="s">
        <v>508</v>
      </c>
      <c r="B1805" s="94">
        <v>27177770</v>
      </c>
      <c r="C1805" s="94">
        <v>27177770</v>
      </c>
      <c r="D1805" s="95">
        <v>100</v>
      </c>
      <c r="E1805" s="94">
        <v>2935143.35</v>
      </c>
    </row>
    <row r="1806" spans="1:5" ht="26.4">
      <c r="A1806" s="96" t="s">
        <v>509</v>
      </c>
      <c r="B1806" s="91">
        <v>0</v>
      </c>
      <c r="C1806" s="91">
        <v>0</v>
      </c>
      <c r="D1806" s="92">
        <v>0</v>
      </c>
      <c r="E1806" s="91">
        <v>-3221.65</v>
      </c>
    </row>
    <row r="1807" spans="1:5">
      <c r="A1807" s="96" t="s">
        <v>526</v>
      </c>
      <c r="B1807" s="91">
        <v>27177770</v>
      </c>
      <c r="C1807" s="91">
        <v>27177770</v>
      </c>
      <c r="D1807" s="92">
        <v>100</v>
      </c>
      <c r="E1807" s="91">
        <v>2938365</v>
      </c>
    </row>
    <row r="1808" spans="1:5" ht="26.4">
      <c r="A1808" s="97" t="s">
        <v>527</v>
      </c>
      <c r="B1808" s="91">
        <v>27177770</v>
      </c>
      <c r="C1808" s="91">
        <v>27177770</v>
      </c>
      <c r="D1808" s="92">
        <v>100</v>
      </c>
      <c r="E1808" s="91">
        <v>2938365</v>
      </c>
    </row>
    <row r="1809" spans="1:5">
      <c r="A1809" s="93" t="s">
        <v>529</v>
      </c>
      <c r="B1809" s="94">
        <v>27177770</v>
      </c>
      <c r="C1809" s="94">
        <v>16793513.039999999</v>
      </c>
      <c r="D1809" s="95">
        <v>61.791357569072098</v>
      </c>
      <c r="E1809" s="94">
        <v>5885834.5</v>
      </c>
    </row>
    <row r="1810" spans="1:5">
      <c r="A1810" s="96" t="s">
        <v>530</v>
      </c>
      <c r="B1810" s="91">
        <v>25593075</v>
      </c>
      <c r="C1810" s="91">
        <v>16100569.16</v>
      </c>
      <c r="D1810" s="92">
        <v>62.909865891457002</v>
      </c>
      <c r="E1810" s="91">
        <v>5849214.6399999997</v>
      </c>
    </row>
    <row r="1811" spans="1:5">
      <c r="A1811" s="97" t="s">
        <v>531</v>
      </c>
      <c r="B1811" s="91">
        <v>7981237</v>
      </c>
      <c r="C1811" s="91">
        <v>830167.63</v>
      </c>
      <c r="D1811" s="92">
        <v>10.401490771418</v>
      </c>
      <c r="E1811" s="91">
        <v>195514.6</v>
      </c>
    </row>
    <row r="1812" spans="1:5">
      <c r="A1812" s="98" t="s">
        <v>532</v>
      </c>
      <c r="B1812" s="91">
        <v>2854494</v>
      </c>
      <c r="C1812" s="91">
        <v>686461.15</v>
      </c>
      <c r="D1812" s="92">
        <v>24.048435554602701</v>
      </c>
      <c r="E1812" s="91">
        <v>153643.09</v>
      </c>
    </row>
    <row r="1813" spans="1:5">
      <c r="A1813" s="98" t="s">
        <v>533</v>
      </c>
      <c r="B1813" s="91">
        <v>5126743</v>
      </c>
      <c r="C1813" s="91">
        <v>143706.48000000001</v>
      </c>
      <c r="D1813" s="92">
        <v>2.8030755588879699</v>
      </c>
      <c r="E1813" s="91">
        <v>41871.51</v>
      </c>
    </row>
    <row r="1814" spans="1:5" ht="26.4">
      <c r="A1814" s="97" t="s">
        <v>535</v>
      </c>
      <c r="B1814" s="91">
        <v>16409590</v>
      </c>
      <c r="C1814" s="91">
        <v>14799621.25</v>
      </c>
      <c r="D1814" s="92">
        <v>90.188854505200894</v>
      </c>
      <c r="E1814" s="91">
        <v>5616384.7599999998</v>
      </c>
    </row>
    <row r="1815" spans="1:5">
      <c r="A1815" s="98" t="s">
        <v>536</v>
      </c>
      <c r="B1815" s="91">
        <v>16409590</v>
      </c>
      <c r="C1815" s="91">
        <v>14799621.25</v>
      </c>
      <c r="D1815" s="92">
        <v>90.188854505200894</v>
      </c>
      <c r="E1815" s="91">
        <v>5616384.7599999998</v>
      </c>
    </row>
    <row r="1816" spans="1:5" ht="26.4">
      <c r="A1816" s="97" t="s">
        <v>538</v>
      </c>
      <c r="B1816" s="91">
        <v>544606</v>
      </c>
      <c r="C1816" s="91">
        <v>0</v>
      </c>
      <c r="D1816" s="92">
        <v>0</v>
      </c>
      <c r="E1816" s="91">
        <v>0</v>
      </c>
    </row>
    <row r="1817" spans="1:5">
      <c r="A1817" s="98" t="s">
        <v>540</v>
      </c>
      <c r="B1817" s="91">
        <v>544606</v>
      </c>
      <c r="C1817" s="91">
        <v>0</v>
      </c>
      <c r="D1817" s="92">
        <v>0</v>
      </c>
      <c r="E1817" s="91">
        <v>0</v>
      </c>
    </row>
    <row r="1818" spans="1:5" ht="26.4">
      <c r="A1818" s="97" t="s">
        <v>541</v>
      </c>
      <c r="B1818" s="91">
        <v>657642</v>
      </c>
      <c r="C1818" s="91">
        <v>470780.28</v>
      </c>
      <c r="D1818" s="92">
        <v>71.586103077358203</v>
      </c>
      <c r="E1818" s="91">
        <v>37315.279999999999</v>
      </c>
    </row>
    <row r="1819" spans="1:5">
      <c r="A1819" s="98" t="s">
        <v>542</v>
      </c>
      <c r="B1819" s="91">
        <v>398465</v>
      </c>
      <c r="C1819" s="91">
        <v>398465</v>
      </c>
      <c r="D1819" s="92">
        <v>100</v>
      </c>
      <c r="E1819" s="91">
        <v>0</v>
      </c>
    </row>
    <row r="1820" spans="1:5" ht="26.4">
      <c r="A1820" s="99" t="s">
        <v>573</v>
      </c>
      <c r="B1820" s="91">
        <v>398465</v>
      </c>
      <c r="C1820" s="91">
        <v>398465</v>
      </c>
      <c r="D1820" s="92">
        <v>100</v>
      </c>
      <c r="E1820" s="91">
        <v>0</v>
      </c>
    </row>
    <row r="1821" spans="1:5" ht="26.4">
      <c r="A1821" s="104" t="s">
        <v>574</v>
      </c>
      <c r="B1821" s="91">
        <v>398465</v>
      </c>
      <c r="C1821" s="91">
        <v>398465</v>
      </c>
      <c r="D1821" s="92">
        <v>100</v>
      </c>
      <c r="E1821" s="91">
        <v>0</v>
      </c>
    </row>
    <row r="1822" spans="1:5" ht="26.4">
      <c r="A1822" s="98" t="s">
        <v>547</v>
      </c>
      <c r="B1822" s="91">
        <v>259177</v>
      </c>
      <c r="C1822" s="91">
        <v>72315.28</v>
      </c>
      <c r="D1822" s="92">
        <v>27.9018894423502</v>
      </c>
      <c r="E1822" s="91">
        <v>37315.279999999999</v>
      </c>
    </row>
    <row r="1823" spans="1:5" ht="39.6">
      <c r="A1823" s="99" t="s">
        <v>549</v>
      </c>
      <c r="B1823" s="91">
        <v>259177</v>
      </c>
      <c r="C1823" s="91">
        <v>72315.28</v>
      </c>
      <c r="D1823" s="92">
        <v>27.9018894423502</v>
      </c>
      <c r="E1823" s="91">
        <v>37315.279999999999</v>
      </c>
    </row>
    <row r="1824" spans="1:5">
      <c r="A1824" s="96" t="s">
        <v>550</v>
      </c>
      <c r="B1824" s="91">
        <v>1584695</v>
      </c>
      <c r="C1824" s="91">
        <v>692943.88</v>
      </c>
      <c r="D1824" s="92">
        <v>43.727271178365498</v>
      </c>
      <c r="E1824" s="91">
        <v>36619.86</v>
      </c>
    </row>
    <row r="1825" spans="1:5">
      <c r="A1825" s="97" t="s">
        <v>551</v>
      </c>
      <c r="B1825" s="91">
        <v>139166</v>
      </c>
      <c r="C1825" s="91">
        <v>0</v>
      </c>
      <c r="D1825" s="92">
        <v>0</v>
      </c>
      <c r="E1825" s="91">
        <v>0</v>
      </c>
    </row>
    <row r="1826" spans="1:5">
      <c r="A1826" s="97" t="s">
        <v>552</v>
      </c>
      <c r="B1826" s="91">
        <v>1445529</v>
      </c>
      <c r="C1826" s="91">
        <v>692943.88</v>
      </c>
      <c r="D1826" s="92">
        <v>47.937044500663802</v>
      </c>
      <c r="E1826" s="91">
        <v>36619.86</v>
      </c>
    </row>
    <row r="1827" spans="1:5" ht="26.4">
      <c r="A1827" s="98" t="s">
        <v>558</v>
      </c>
      <c r="B1827" s="91">
        <v>1445529</v>
      </c>
      <c r="C1827" s="91">
        <v>692943.88</v>
      </c>
      <c r="D1827" s="92">
        <v>47.937044500663802</v>
      </c>
      <c r="E1827" s="91">
        <v>36619.86</v>
      </c>
    </row>
    <row r="1828" spans="1:5" ht="26.4">
      <c r="A1828" s="99" t="s">
        <v>559</v>
      </c>
      <c r="B1828" s="91">
        <v>1445529</v>
      </c>
      <c r="C1828" s="91">
        <v>692943.88</v>
      </c>
      <c r="D1828" s="92">
        <v>47.937044500663802</v>
      </c>
      <c r="E1828" s="91">
        <v>36619.86</v>
      </c>
    </row>
    <row r="1829" spans="1:5">
      <c r="A1829" s="90" t="s">
        <v>116</v>
      </c>
      <c r="B1829" s="91">
        <v>0</v>
      </c>
      <c r="C1829" s="91">
        <v>10384256.960000001</v>
      </c>
      <c r="D1829" s="92">
        <v>0</v>
      </c>
      <c r="E1829" s="91">
        <v>-2950691.15</v>
      </c>
    </row>
    <row r="1830" spans="1:5">
      <c r="A1830" s="90" t="s">
        <v>561</v>
      </c>
      <c r="B1830" s="91">
        <v>0</v>
      </c>
      <c r="C1830" s="91">
        <v>-10384256.960000001</v>
      </c>
      <c r="D1830" s="92">
        <v>0</v>
      </c>
      <c r="E1830" s="91">
        <v>2950691.15</v>
      </c>
    </row>
    <row r="1831" spans="1:5">
      <c r="A1831" s="96" t="s">
        <v>570</v>
      </c>
      <c r="B1831" s="91">
        <v>0</v>
      </c>
      <c r="C1831" s="91">
        <v>-10384256.960000001</v>
      </c>
      <c r="D1831" s="92">
        <v>0</v>
      </c>
      <c r="E1831" s="91">
        <v>2950691.15</v>
      </c>
    </row>
    <row r="1832" spans="1:5">
      <c r="A1832" s="90"/>
      <c r="B1832" s="91"/>
      <c r="C1832" s="91"/>
      <c r="D1832" s="92"/>
      <c r="E1832" s="91"/>
    </row>
    <row r="1833" spans="1:5" ht="26.4">
      <c r="A1833" s="93" t="s">
        <v>571</v>
      </c>
      <c r="B1833" s="94"/>
      <c r="C1833" s="94"/>
      <c r="D1833" s="95"/>
      <c r="E1833" s="94"/>
    </row>
    <row r="1834" spans="1:5">
      <c r="A1834" s="93" t="s">
        <v>508</v>
      </c>
      <c r="B1834" s="94">
        <v>950601</v>
      </c>
      <c r="C1834" s="94">
        <v>936601</v>
      </c>
      <c r="D1834" s="95">
        <v>98.527247499213701</v>
      </c>
      <c r="E1834" s="94">
        <v>10000</v>
      </c>
    </row>
    <row r="1835" spans="1:5">
      <c r="A1835" s="96" t="s">
        <v>512</v>
      </c>
      <c r="B1835" s="91">
        <v>24000</v>
      </c>
      <c r="C1835" s="91">
        <v>10000</v>
      </c>
      <c r="D1835" s="92">
        <v>41.6666666666667</v>
      </c>
      <c r="E1835" s="91">
        <v>10000</v>
      </c>
    </row>
    <row r="1836" spans="1:5">
      <c r="A1836" s="97" t="s">
        <v>513</v>
      </c>
      <c r="B1836" s="91">
        <v>24000</v>
      </c>
      <c r="C1836" s="91">
        <v>10000</v>
      </c>
      <c r="D1836" s="92">
        <v>41.6666666666667</v>
      </c>
      <c r="E1836" s="91">
        <v>10000</v>
      </c>
    </row>
    <row r="1837" spans="1:5">
      <c r="A1837" s="98" t="s">
        <v>577</v>
      </c>
      <c r="B1837" s="91">
        <v>24000</v>
      </c>
      <c r="C1837" s="91">
        <v>10000</v>
      </c>
      <c r="D1837" s="92">
        <v>41.6666666666667</v>
      </c>
      <c r="E1837" s="91">
        <v>10000</v>
      </c>
    </row>
    <row r="1838" spans="1:5" ht="26.4">
      <c r="A1838" s="99" t="s">
        <v>578</v>
      </c>
      <c r="B1838" s="91">
        <v>24000</v>
      </c>
      <c r="C1838" s="91">
        <v>10000</v>
      </c>
      <c r="D1838" s="92">
        <v>41.6666666666667</v>
      </c>
      <c r="E1838" s="91">
        <v>10000</v>
      </c>
    </row>
    <row r="1839" spans="1:5" ht="26.4">
      <c r="A1839" s="104" t="s">
        <v>580</v>
      </c>
      <c r="B1839" s="91">
        <v>24000</v>
      </c>
      <c r="C1839" s="91">
        <v>10000</v>
      </c>
      <c r="D1839" s="92">
        <v>41.6666666666667</v>
      </c>
      <c r="E1839" s="91">
        <v>10000</v>
      </c>
    </row>
    <row r="1840" spans="1:5">
      <c r="A1840" s="96" t="s">
        <v>526</v>
      </c>
      <c r="B1840" s="91">
        <v>926601</v>
      </c>
      <c r="C1840" s="91">
        <v>926601</v>
      </c>
      <c r="D1840" s="92">
        <v>100</v>
      </c>
      <c r="E1840" s="91">
        <v>0</v>
      </c>
    </row>
    <row r="1841" spans="1:5" ht="26.4">
      <c r="A1841" s="97" t="s">
        <v>527</v>
      </c>
      <c r="B1841" s="91">
        <v>926601</v>
      </c>
      <c r="C1841" s="91">
        <v>926601</v>
      </c>
      <c r="D1841" s="92">
        <v>100</v>
      </c>
      <c r="E1841" s="91">
        <v>0</v>
      </c>
    </row>
    <row r="1842" spans="1:5">
      <c r="A1842" s="93" t="s">
        <v>529</v>
      </c>
      <c r="B1842" s="94">
        <v>950601</v>
      </c>
      <c r="C1842" s="94">
        <v>210955.43</v>
      </c>
      <c r="D1842" s="95">
        <v>22.191795506211299</v>
      </c>
      <c r="E1842" s="94">
        <v>32331.8</v>
      </c>
    </row>
    <row r="1843" spans="1:5">
      <c r="A1843" s="96" t="s">
        <v>530</v>
      </c>
      <c r="B1843" s="91">
        <v>950601</v>
      </c>
      <c r="C1843" s="91">
        <v>210955.43</v>
      </c>
      <c r="D1843" s="92">
        <v>22.191795506211299</v>
      </c>
      <c r="E1843" s="91">
        <v>32331.8</v>
      </c>
    </row>
    <row r="1844" spans="1:5">
      <c r="A1844" s="97" t="s">
        <v>531</v>
      </c>
      <c r="B1844" s="91">
        <v>656974</v>
      </c>
      <c r="C1844" s="91">
        <v>76688.75</v>
      </c>
      <c r="D1844" s="92">
        <v>11.6730266342351</v>
      </c>
      <c r="E1844" s="91">
        <v>32331.8</v>
      </c>
    </row>
    <row r="1845" spans="1:5">
      <c r="A1845" s="98" t="s">
        <v>532</v>
      </c>
      <c r="B1845" s="91">
        <v>145965</v>
      </c>
      <c r="C1845" s="91">
        <v>42992.4</v>
      </c>
      <c r="D1845" s="92">
        <v>29.453910183948199</v>
      </c>
      <c r="E1845" s="91">
        <v>11211.48</v>
      </c>
    </row>
    <row r="1846" spans="1:5">
      <c r="A1846" s="98" t="s">
        <v>533</v>
      </c>
      <c r="B1846" s="91">
        <v>511009</v>
      </c>
      <c r="C1846" s="91">
        <v>33696.35</v>
      </c>
      <c r="D1846" s="92">
        <v>6.5940815132414503</v>
      </c>
      <c r="E1846" s="91">
        <v>21120.32</v>
      </c>
    </row>
    <row r="1847" spans="1:5" ht="26.4">
      <c r="A1847" s="97" t="s">
        <v>535</v>
      </c>
      <c r="B1847" s="91">
        <v>120476</v>
      </c>
      <c r="C1847" s="91">
        <v>109455.22</v>
      </c>
      <c r="D1847" s="92">
        <v>90.8523025332846</v>
      </c>
      <c r="E1847" s="91">
        <v>0</v>
      </c>
    </row>
    <row r="1848" spans="1:5">
      <c r="A1848" s="98" t="s">
        <v>536</v>
      </c>
      <c r="B1848" s="91">
        <v>120476</v>
      </c>
      <c r="C1848" s="91">
        <v>109455.22</v>
      </c>
      <c r="D1848" s="92">
        <v>90.8523025332846</v>
      </c>
      <c r="E1848" s="91">
        <v>0</v>
      </c>
    </row>
    <row r="1849" spans="1:5" ht="26.4">
      <c r="A1849" s="97" t="s">
        <v>538</v>
      </c>
      <c r="B1849" s="91">
        <v>130823</v>
      </c>
      <c r="C1849" s="91">
        <v>0</v>
      </c>
      <c r="D1849" s="92">
        <v>0</v>
      </c>
      <c r="E1849" s="91">
        <v>0</v>
      </c>
    </row>
    <row r="1850" spans="1:5">
      <c r="A1850" s="98" t="s">
        <v>540</v>
      </c>
      <c r="B1850" s="91">
        <v>130823</v>
      </c>
      <c r="C1850" s="91">
        <v>0</v>
      </c>
      <c r="D1850" s="92">
        <v>0</v>
      </c>
      <c r="E1850" s="91">
        <v>0</v>
      </c>
    </row>
    <row r="1851" spans="1:5" ht="26.4">
      <c r="A1851" s="97" t="s">
        <v>541</v>
      </c>
      <c r="B1851" s="91">
        <v>42328</v>
      </c>
      <c r="C1851" s="91">
        <v>24811.46</v>
      </c>
      <c r="D1851" s="92">
        <v>58.617132867132902</v>
      </c>
      <c r="E1851" s="91">
        <v>0</v>
      </c>
    </row>
    <row r="1852" spans="1:5">
      <c r="A1852" s="98" t="s">
        <v>542</v>
      </c>
      <c r="B1852" s="91">
        <v>36666</v>
      </c>
      <c r="C1852" s="91">
        <v>24811.46</v>
      </c>
      <c r="D1852" s="92">
        <v>67.668848524518594</v>
      </c>
      <c r="E1852" s="91">
        <v>0</v>
      </c>
    </row>
    <row r="1853" spans="1:5" ht="26.4">
      <c r="A1853" s="99" t="s">
        <v>573</v>
      </c>
      <c r="B1853" s="91">
        <v>36666</v>
      </c>
      <c r="C1853" s="91">
        <v>24811.46</v>
      </c>
      <c r="D1853" s="92">
        <v>67.668848524518594</v>
      </c>
      <c r="E1853" s="91">
        <v>0</v>
      </c>
    </row>
    <row r="1854" spans="1:5" ht="26.4">
      <c r="A1854" s="104" t="s">
        <v>574</v>
      </c>
      <c r="B1854" s="91">
        <v>36666</v>
      </c>
      <c r="C1854" s="91">
        <v>24811.46</v>
      </c>
      <c r="D1854" s="92">
        <v>67.668848524518594</v>
      </c>
      <c r="E1854" s="91">
        <v>0</v>
      </c>
    </row>
    <row r="1855" spans="1:5" ht="52.8">
      <c r="A1855" s="98" t="s">
        <v>544</v>
      </c>
      <c r="B1855" s="91">
        <v>5662</v>
      </c>
      <c r="C1855" s="91">
        <v>0</v>
      </c>
      <c r="D1855" s="92">
        <v>0</v>
      </c>
      <c r="E1855" s="91">
        <v>0</v>
      </c>
    </row>
    <row r="1856" spans="1:5" ht="66">
      <c r="A1856" s="99" t="s">
        <v>546</v>
      </c>
      <c r="B1856" s="91">
        <v>5662</v>
      </c>
      <c r="C1856" s="91">
        <v>0</v>
      </c>
      <c r="D1856" s="92">
        <v>0</v>
      </c>
      <c r="E1856" s="91">
        <v>0</v>
      </c>
    </row>
    <row r="1857" spans="1:5">
      <c r="A1857" s="90" t="s">
        <v>116</v>
      </c>
      <c r="B1857" s="91">
        <v>0</v>
      </c>
      <c r="C1857" s="91">
        <v>725645.57</v>
      </c>
      <c r="D1857" s="92">
        <v>0</v>
      </c>
      <c r="E1857" s="91">
        <v>-22331.8</v>
      </c>
    </row>
    <row r="1858" spans="1:5">
      <c r="A1858" s="90" t="s">
        <v>561</v>
      </c>
      <c r="B1858" s="91">
        <v>0</v>
      </c>
      <c r="C1858" s="91">
        <v>-725645.57</v>
      </c>
      <c r="D1858" s="92">
        <v>0</v>
      </c>
      <c r="E1858" s="91">
        <v>22331.8</v>
      </c>
    </row>
    <row r="1859" spans="1:5">
      <c r="A1859" s="96" t="s">
        <v>570</v>
      </c>
      <c r="B1859" s="91">
        <v>0</v>
      </c>
      <c r="C1859" s="91">
        <v>-725645.57</v>
      </c>
      <c r="D1859" s="92">
        <v>0</v>
      </c>
      <c r="E1859" s="91">
        <v>22331.8</v>
      </c>
    </row>
    <row r="1860" spans="1:5">
      <c r="A1860" s="90"/>
      <c r="B1860" s="91"/>
      <c r="C1860" s="91"/>
      <c r="D1860" s="92"/>
      <c r="E1860" s="91"/>
    </row>
    <row r="1861" spans="1:5">
      <c r="A1861" s="103" t="s">
        <v>605</v>
      </c>
      <c r="B1861" s="91"/>
      <c r="C1861" s="91"/>
      <c r="D1861" s="92"/>
      <c r="E1861" s="91"/>
    </row>
    <row r="1862" spans="1:5">
      <c r="A1862" s="93" t="s">
        <v>508</v>
      </c>
      <c r="B1862" s="94">
        <v>127367544</v>
      </c>
      <c r="C1862" s="94">
        <v>119130782.93000001</v>
      </c>
      <c r="D1862" s="95">
        <v>93.533076943055406</v>
      </c>
      <c r="E1862" s="94">
        <v>6657502.4100000001</v>
      </c>
    </row>
    <row r="1863" spans="1:5" ht="26.4">
      <c r="A1863" s="96" t="s">
        <v>509</v>
      </c>
      <c r="B1863" s="91">
        <v>622928</v>
      </c>
      <c r="C1863" s="91">
        <v>421668.7</v>
      </c>
      <c r="D1863" s="92">
        <v>67.691402537692994</v>
      </c>
      <c r="E1863" s="91">
        <v>35163.17</v>
      </c>
    </row>
    <row r="1864" spans="1:5">
      <c r="A1864" s="96" t="s">
        <v>510</v>
      </c>
      <c r="B1864" s="91">
        <v>11123561</v>
      </c>
      <c r="C1864" s="91">
        <v>3193308.78</v>
      </c>
      <c r="D1864" s="92">
        <v>28.7076124273513</v>
      </c>
      <c r="E1864" s="91">
        <v>-461595.92</v>
      </c>
    </row>
    <row r="1865" spans="1:5">
      <c r="A1865" s="97" t="s">
        <v>511</v>
      </c>
      <c r="B1865" s="91">
        <v>8891394</v>
      </c>
      <c r="C1865" s="91">
        <v>3043251.43</v>
      </c>
      <c r="D1865" s="92">
        <v>34.226932582224997</v>
      </c>
      <c r="E1865" s="91">
        <v>-461595.92</v>
      </c>
    </row>
    <row r="1866" spans="1:5">
      <c r="A1866" s="97" t="s">
        <v>586</v>
      </c>
      <c r="B1866" s="91">
        <v>2232167</v>
      </c>
      <c r="C1866" s="91">
        <v>150057.35</v>
      </c>
      <c r="D1866" s="92">
        <v>6.7224965694770997</v>
      </c>
      <c r="E1866" s="91">
        <v>0</v>
      </c>
    </row>
    <row r="1867" spans="1:5">
      <c r="A1867" s="96" t="s">
        <v>512</v>
      </c>
      <c r="B1867" s="91">
        <v>1213816</v>
      </c>
      <c r="C1867" s="91">
        <v>1108566.45</v>
      </c>
      <c r="D1867" s="92">
        <v>91.329035867050706</v>
      </c>
      <c r="E1867" s="91">
        <v>277607.15999999997</v>
      </c>
    </row>
    <row r="1868" spans="1:5">
      <c r="A1868" s="97" t="s">
        <v>513</v>
      </c>
      <c r="B1868" s="91">
        <v>650880</v>
      </c>
      <c r="C1868" s="91">
        <v>591221.97</v>
      </c>
      <c r="D1868" s="92">
        <v>90.834250553097306</v>
      </c>
      <c r="E1868" s="91">
        <v>86926.97</v>
      </c>
    </row>
    <row r="1869" spans="1:5">
      <c r="A1869" s="98" t="s">
        <v>577</v>
      </c>
      <c r="B1869" s="91">
        <v>650880</v>
      </c>
      <c r="C1869" s="91">
        <v>591221.97</v>
      </c>
      <c r="D1869" s="92">
        <v>90.834250553097306</v>
      </c>
      <c r="E1869" s="91">
        <v>86926.97</v>
      </c>
    </row>
    <row r="1870" spans="1:5" ht="26.4">
      <c r="A1870" s="99" t="s">
        <v>578</v>
      </c>
      <c r="B1870" s="91">
        <v>650880</v>
      </c>
      <c r="C1870" s="91">
        <v>591221.97</v>
      </c>
      <c r="D1870" s="92">
        <v>90.834250553097306</v>
      </c>
      <c r="E1870" s="91">
        <v>86926.97</v>
      </c>
    </row>
    <row r="1871" spans="1:5" ht="26.4">
      <c r="A1871" s="104" t="s">
        <v>579</v>
      </c>
      <c r="B1871" s="91">
        <v>567340</v>
      </c>
      <c r="C1871" s="91">
        <v>541221.97</v>
      </c>
      <c r="D1871" s="92">
        <v>95.396406035181698</v>
      </c>
      <c r="E1871" s="91">
        <v>66926.97</v>
      </c>
    </row>
    <row r="1872" spans="1:5" ht="26.4">
      <c r="A1872" s="104" t="s">
        <v>580</v>
      </c>
      <c r="B1872" s="91">
        <v>83540</v>
      </c>
      <c r="C1872" s="91">
        <v>50000</v>
      </c>
      <c r="D1872" s="92">
        <v>59.851568111084497</v>
      </c>
      <c r="E1872" s="91">
        <v>20000</v>
      </c>
    </row>
    <row r="1873" spans="1:5">
      <c r="A1873" s="97" t="s">
        <v>515</v>
      </c>
      <c r="B1873" s="91">
        <v>19200</v>
      </c>
      <c r="C1873" s="91">
        <v>3840</v>
      </c>
      <c r="D1873" s="92">
        <v>20</v>
      </c>
      <c r="E1873" s="91">
        <v>3840</v>
      </c>
    </row>
    <row r="1874" spans="1:5">
      <c r="A1874" s="98" t="s">
        <v>516</v>
      </c>
      <c r="B1874" s="91">
        <v>19200</v>
      </c>
      <c r="C1874" s="91">
        <v>3840</v>
      </c>
      <c r="D1874" s="92">
        <v>20</v>
      </c>
      <c r="E1874" s="91">
        <v>3840</v>
      </c>
    </row>
    <row r="1875" spans="1:5" ht="26.4">
      <c r="A1875" s="99" t="s">
        <v>517</v>
      </c>
      <c r="B1875" s="91">
        <v>19200</v>
      </c>
      <c r="C1875" s="91">
        <v>3840</v>
      </c>
      <c r="D1875" s="92">
        <v>20</v>
      </c>
      <c r="E1875" s="91">
        <v>3840</v>
      </c>
    </row>
    <row r="1876" spans="1:5" ht="26.4">
      <c r="A1876" s="97" t="s">
        <v>520</v>
      </c>
      <c r="B1876" s="91">
        <v>543736</v>
      </c>
      <c r="C1876" s="91">
        <v>513504.48</v>
      </c>
      <c r="D1876" s="92">
        <v>94.440037076816694</v>
      </c>
      <c r="E1876" s="91">
        <v>186840.19</v>
      </c>
    </row>
    <row r="1877" spans="1:5" ht="39.6">
      <c r="A1877" s="98" t="s">
        <v>521</v>
      </c>
      <c r="B1877" s="91">
        <v>543736</v>
      </c>
      <c r="C1877" s="91">
        <v>513504.48</v>
      </c>
      <c r="D1877" s="92">
        <v>94.440037076816694</v>
      </c>
      <c r="E1877" s="91">
        <v>186840.19</v>
      </c>
    </row>
    <row r="1878" spans="1:5" ht="52.8">
      <c r="A1878" s="99" t="s">
        <v>523</v>
      </c>
      <c r="B1878" s="91">
        <v>48200</v>
      </c>
      <c r="C1878" s="91">
        <v>48200</v>
      </c>
      <c r="D1878" s="92">
        <v>100</v>
      </c>
      <c r="E1878" s="91">
        <v>0</v>
      </c>
    </row>
    <row r="1879" spans="1:5" ht="79.2">
      <c r="A1879" s="99" t="s">
        <v>524</v>
      </c>
      <c r="B1879" s="91">
        <v>495536</v>
      </c>
      <c r="C1879" s="91">
        <v>465304.48</v>
      </c>
      <c r="D1879" s="92">
        <v>93.8992283103548</v>
      </c>
      <c r="E1879" s="91">
        <v>186840.19</v>
      </c>
    </row>
    <row r="1880" spans="1:5">
      <c r="A1880" s="96" t="s">
        <v>526</v>
      </c>
      <c r="B1880" s="91">
        <v>114407239</v>
      </c>
      <c r="C1880" s="91">
        <v>114407239</v>
      </c>
      <c r="D1880" s="92">
        <v>100</v>
      </c>
      <c r="E1880" s="91">
        <v>6806328</v>
      </c>
    </row>
    <row r="1881" spans="1:5" ht="26.4">
      <c r="A1881" s="97" t="s">
        <v>527</v>
      </c>
      <c r="B1881" s="91">
        <v>114407239</v>
      </c>
      <c r="C1881" s="91">
        <v>114407239</v>
      </c>
      <c r="D1881" s="92">
        <v>100</v>
      </c>
      <c r="E1881" s="91">
        <v>6806328</v>
      </c>
    </row>
    <row r="1882" spans="1:5">
      <c r="A1882" s="93" t="s">
        <v>529</v>
      </c>
      <c r="B1882" s="94">
        <v>140145783</v>
      </c>
      <c r="C1882" s="94">
        <v>52386880.57</v>
      </c>
      <c r="D1882" s="95">
        <v>37.380276058680998</v>
      </c>
      <c r="E1882" s="94">
        <v>9006040.1500000004</v>
      </c>
    </row>
    <row r="1883" spans="1:5">
      <c r="A1883" s="96" t="s">
        <v>530</v>
      </c>
      <c r="B1883" s="91">
        <v>128384420</v>
      </c>
      <c r="C1883" s="91">
        <v>49444712.590000004</v>
      </c>
      <c r="D1883" s="92">
        <v>38.5130162912291</v>
      </c>
      <c r="E1883" s="91">
        <v>8574102.0999999996</v>
      </c>
    </row>
    <row r="1884" spans="1:5">
      <c r="A1884" s="97" t="s">
        <v>531</v>
      </c>
      <c r="B1884" s="91">
        <v>50284026</v>
      </c>
      <c r="C1884" s="91">
        <v>15361761.67</v>
      </c>
      <c r="D1884" s="92">
        <v>30.549983547459</v>
      </c>
      <c r="E1884" s="91">
        <v>3652585.64</v>
      </c>
    </row>
    <row r="1885" spans="1:5">
      <c r="A1885" s="98" t="s">
        <v>532</v>
      </c>
      <c r="B1885" s="91">
        <v>32226733</v>
      </c>
      <c r="C1885" s="91">
        <v>10845808.869999999</v>
      </c>
      <c r="D1885" s="92">
        <v>33.654695528708999</v>
      </c>
      <c r="E1885" s="91">
        <v>2920808.62</v>
      </c>
    </row>
    <row r="1886" spans="1:5">
      <c r="A1886" s="98" t="s">
        <v>533</v>
      </c>
      <c r="B1886" s="91">
        <v>18057293</v>
      </c>
      <c r="C1886" s="91">
        <v>4515952.8</v>
      </c>
      <c r="D1886" s="92">
        <v>25.0090243316094</v>
      </c>
      <c r="E1886" s="91">
        <v>731777.02</v>
      </c>
    </row>
    <row r="1887" spans="1:5" ht="26.4">
      <c r="A1887" s="97" t="s">
        <v>535</v>
      </c>
      <c r="B1887" s="91">
        <v>19678361</v>
      </c>
      <c r="C1887" s="91">
        <v>3426667.07</v>
      </c>
      <c r="D1887" s="92">
        <v>17.413376398573</v>
      </c>
      <c r="E1887" s="91">
        <v>1950125.61</v>
      </c>
    </row>
    <row r="1888" spans="1:5">
      <c r="A1888" s="98" t="s">
        <v>536</v>
      </c>
      <c r="B1888" s="91">
        <v>18780897</v>
      </c>
      <c r="C1888" s="91">
        <v>3175821.81</v>
      </c>
      <c r="D1888" s="92">
        <v>16.9098515901557</v>
      </c>
      <c r="E1888" s="91">
        <v>1950125.61</v>
      </c>
    </row>
    <row r="1889" spans="1:5">
      <c r="A1889" s="98" t="s">
        <v>537</v>
      </c>
      <c r="B1889" s="91">
        <v>897464</v>
      </c>
      <c r="C1889" s="91">
        <v>250845.26</v>
      </c>
      <c r="D1889" s="92">
        <v>27.9504537229348</v>
      </c>
      <c r="E1889" s="91">
        <v>0</v>
      </c>
    </row>
    <row r="1890" spans="1:5" ht="26.4">
      <c r="A1890" s="97" t="s">
        <v>538</v>
      </c>
      <c r="B1890" s="91">
        <v>5386480</v>
      </c>
      <c r="C1890" s="91">
        <v>2892684.08</v>
      </c>
      <c r="D1890" s="92">
        <v>53.702679300767798</v>
      </c>
      <c r="E1890" s="91">
        <v>438036.83</v>
      </c>
    </row>
    <row r="1891" spans="1:5">
      <c r="A1891" s="98" t="s">
        <v>540</v>
      </c>
      <c r="B1891" s="91">
        <v>5386480</v>
      </c>
      <c r="C1891" s="91">
        <v>2892684.08</v>
      </c>
      <c r="D1891" s="92">
        <v>53.702679300767798</v>
      </c>
      <c r="E1891" s="91">
        <v>438036.83</v>
      </c>
    </row>
    <row r="1892" spans="1:5" ht="26.4">
      <c r="A1892" s="97" t="s">
        <v>541</v>
      </c>
      <c r="B1892" s="91">
        <v>53035553</v>
      </c>
      <c r="C1892" s="91">
        <v>27763599.77</v>
      </c>
      <c r="D1892" s="92">
        <v>52.349034184672298</v>
      </c>
      <c r="E1892" s="91">
        <v>2533354.02</v>
      </c>
    </row>
    <row r="1893" spans="1:5">
      <c r="A1893" s="98" t="s">
        <v>542</v>
      </c>
      <c r="B1893" s="91">
        <v>219387</v>
      </c>
      <c r="C1893" s="91">
        <v>5206.8</v>
      </c>
      <c r="D1893" s="92">
        <v>2.37334026172927</v>
      </c>
      <c r="E1893" s="91">
        <v>0</v>
      </c>
    </row>
    <row r="1894" spans="1:5" ht="26.4">
      <c r="A1894" s="99" t="s">
        <v>543</v>
      </c>
      <c r="B1894" s="91">
        <v>5213</v>
      </c>
      <c r="C1894" s="91">
        <v>2250</v>
      </c>
      <c r="D1894" s="92">
        <v>43.161327450604297</v>
      </c>
      <c r="E1894" s="91">
        <v>0</v>
      </c>
    </row>
    <row r="1895" spans="1:5" ht="26.4">
      <c r="A1895" s="99" t="s">
        <v>573</v>
      </c>
      <c r="B1895" s="91">
        <v>214174</v>
      </c>
      <c r="C1895" s="91">
        <v>2956.8</v>
      </c>
      <c r="D1895" s="92">
        <v>1.3805597318068501</v>
      </c>
      <c r="E1895" s="91">
        <v>0</v>
      </c>
    </row>
    <row r="1896" spans="1:5" ht="26.4">
      <c r="A1896" s="104" t="s">
        <v>574</v>
      </c>
      <c r="B1896" s="91">
        <v>56169</v>
      </c>
      <c r="C1896" s="91">
        <v>2956.8</v>
      </c>
      <c r="D1896" s="92">
        <v>5.2641136569994096</v>
      </c>
      <c r="E1896" s="91">
        <v>0</v>
      </c>
    </row>
    <row r="1897" spans="1:5" ht="26.4">
      <c r="A1897" s="104" t="s">
        <v>589</v>
      </c>
      <c r="B1897" s="91">
        <v>158005</v>
      </c>
      <c r="C1897" s="91">
        <v>0</v>
      </c>
      <c r="D1897" s="92">
        <v>0</v>
      </c>
      <c r="E1897" s="91">
        <v>0</v>
      </c>
    </row>
    <row r="1898" spans="1:5" ht="52.8">
      <c r="A1898" s="98" t="s">
        <v>544</v>
      </c>
      <c r="B1898" s="91">
        <v>29868217</v>
      </c>
      <c r="C1898" s="91">
        <v>12017146.380000001</v>
      </c>
      <c r="D1898" s="92">
        <v>40.233892702734799</v>
      </c>
      <c r="E1898" s="91">
        <v>1501307.3</v>
      </c>
    </row>
    <row r="1899" spans="1:5" ht="39.6">
      <c r="A1899" s="99" t="s">
        <v>545</v>
      </c>
      <c r="B1899" s="91">
        <v>7561699</v>
      </c>
      <c r="C1899" s="91">
        <v>1172025.02</v>
      </c>
      <c r="D1899" s="92">
        <v>15.4994931694584</v>
      </c>
      <c r="E1899" s="91">
        <v>662126.24</v>
      </c>
    </row>
    <row r="1900" spans="1:5" ht="66">
      <c r="A1900" s="99" t="s">
        <v>546</v>
      </c>
      <c r="B1900" s="91">
        <v>22306518</v>
      </c>
      <c r="C1900" s="91">
        <v>10845121.359999999</v>
      </c>
      <c r="D1900" s="92">
        <v>48.618620620215097</v>
      </c>
      <c r="E1900" s="91">
        <v>839181.06</v>
      </c>
    </row>
    <row r="1901" spans="1:5" ht="26.4">
      <c r="A1901" s="98" t="s">
        <v>547</v>
      </c>
      <c r="B1901" s="91">
        <v>20715782</v>
      </c>
      <c r="C1901" s="91">
        <v>15591189.24</v>
      </c>
      <c r="D1901" s="92">
        <v>75.262373585510801</v>
      </c>
      <c r="E1901" s="91">
        <v>1016714.82</v>
      </c>
    </row>
    <row r="1902" spans="1:5" ht="26.4">
      <c r="A1902" s="99" t="s">
        <v>548</v>
      </c>
      <c r="B1902" s="91">
        <v>16033279</v>
      </c>
      <c r="C1902" s="91">
        <v>13167573.789999999</v>
      </c>
      <c r="D1902" s="92">
        <v>82.126518162629097</v>
      </c>
      <c r="E1902" s="91">
        <v>808480.87</v>
      </c>
    </row>
    <row r="1903" spans="1:5" ht="39.6">
      <c r="A1903" s="99" t="s">
        <v>549</v>
      </c>
      <c r="B1903" s="91">
        <v>4682503</v>
      </c>
      <c r="C1903" s="91">
        <v>2423615.4500000002</v>
      </c>
      <c r="D1903" s="92">
        <v>51.758972711816703</v>
      </c>
      <c r="E1903" s="91">
        <v>208233.95</v>
      </c>
    </row>
    <row r="1904" spans="1:5">
      <c r="A1904" s="98" t="s">
        <v>587</v>
      </c>
      <c r="B1904" s="91">
        <v>2232167</v>
      </c>
      <c r="C1904" s="91">
        <v>150057.35</v>
      </c>
      <c r="D1904" s="92">
        <v>6.7224965694770997</v>
      </c>
      <c r="E1904" s="91">
        <v>15331.9</v>
      </c>
    </row>
    <row r="1905" spans="1:5">
      <c r="A1905" s="96" t="s">
        <v>550</v>
      </c>
      <c r="B1905" s="91">
        <v>11761363</v>
      </c>
      <c r="C1905" s="91">
        <v>2942167.98</v>
      </c>
      <c r="D1905" s="92">
        <v>25.015535869439599</v>
      </c>
      <c r="E1905" s="91">
        <v>431938.05</v>
      </c>
    </row>
    <row r="1906" spans="1:5">
      <c r="A1906" s="97" t="s">
        <v>551</v>
      </c>
      <c r="B1906" s="91">
        <v>9992115</v>
      </c>
      <c r="C1906" s="91">
        <v>1816896.74</v>
      </c>
      <c r="D1906" s="92">
        <v>18.183304935942001</v>
      </c>
      <c r="E1906" s="91">
        <v>416811.05</v>
      </c>
    </row>
    <row r="1907" spans="1:5">
      <c r="A1907" s="97" t="s">
        <v>552</v>
      </c>
      <c r="B1907" s="91">
        <v>1769248</v>
      </c>
      <c r="C1907" s="91">
        <v>1125271.24</v>
      </c>
      <c r="D1907" s="92">
        <v>63.601668053319798</v>
      </c>
      <c r="E1907" s="91">
        <v>15127</v>
      </c>
    </row>
    <row r="1908" spans="1:5" ht="52.8">
      <c r="A1908" s="98" t="s">
        <v>555</v>
      </c>
      <c r="B1908" s="91">
        <v>920565</v>
      </c>
      <c r="C1908" s="91">
        <v>405513.24</v>
      </c>
      <c r="D1908" s="92">
        <v>44.050473350605301</v>
      </c>
      <c r="E1908" s="91">
        <v>15127</v>
      </c>
    </row>
    <row r="1909" spans="1:5" ht="39.6">
      <c r="A1909" s="99" t="s">
        <v>556</v>
      </c>
      <c r="B1909" s="91">
        <v>72000</v>
      </c>
      <c r="C1909" s="91">
        <v>30596.06</v>
      </c>
      <c r="D1909" s="92">
        <v>42.494527777777797</v>
      </c>
      <c r="E1909" s="91">
        <v>0</v>
      </c>
    </row>
    <row r="1910" spans="1:5" ht="66">
      <c r="A1910" s="99" t="s">
        <v>557</v>
      </c>
      <c r="B1910" s="91">
        <v>848565</v>
      </c>
      <c r="C1910" s="91">
        <v>374917.18</v>
      </c>
      <c r="D1910" s="92">
        <v>44.182493975122703</v>
      </c>
      <c r="E1910" s="91">
        <v>15127</v>
      </c>
    </row>
    <row r="1911" spans="1:5" ht="26.4">
      <c r="A1911" s="98" t="s">
        <v>558</v>
      </c>
      <c r="B1911" s="91">
        <v>848683</v>
      </c>
      <c r="C1911" s="91">
        <v>719758</v>
      </c>
      <c r="D1911" s="92">
        <v>84.808815541256294</v>
      </c>
      <c r="E1911" s="91">
        <v>0</v>
      </c>
    </row>
    <row r="1912" spans="1:5" ht="26.4">
      <c r="A1912" s="99" t="s">
        <v>559</v>
      </c>
      <c r="B1912" s="91">
        <v>639083</v>
      </c>
      <c r="C1912" s="91">
        <v>639083</v>
      </c>
      <c r="D1912" s="92">
        <v>100</v>
      </c>
      <c r="E1912" s="91">
        <v>0</v>
      </c>
    </row>
    <row r="1913" spans="1:5" ht="39.6">
      <c r="A1913" s="99" t="s">
        <v>560</v>
      </c>
      <c r="B1913" s="91">
        <v>209600</v>
      </c>
      <c r="C1913" s="91">
        <v>80675</v>
      </c>
      <c r="D1913" s="92">
        <v>38.489980916030497</v>
      </c>
      <c r="E1913" s="91">
        <v>0</v>
      </c>
    </row>
    <row r="1914" spans="1:5">
      <c r="A1914" s="90" t="s">
        <v>116</v>
      </c>
      <c r="B1914" s="91">
        <v>-12778239</v>
      </c>
      <c r="C1914" s="91">
        <v>66743902.359999999</v>
      </c>
      <c r="D1914" s="92">
        <v>-522.32473003517896</v>
      </c>
      <c r="E1914" s="91">
        <v>-2348537.7400000002</v>
      </c>
    </row>
    <row r="1915" spans="1:5">
      <c r="A1915" s="90" t="s">
        <v>561</v>
      </c>
      <c r="B1915" s="91">
        <v>12778239</v>
      </c>
      <c r="C1915" s="91">
        <v>-66743902.359999999</v>
      </c>
      <c r="D1915" s="92">
        <v>-522.32473003517896</v>
      </c>
      <c r="E1915" s="91">
        <v>2348537.7400000002</v>
      </c>
    </row>
    <row r="1916" spans="1:5">
      <c r="A1916" s="96" t="s">
        <v>570</v>
      </c>
      <c r="B1916" s="91">
        <v>12778239</v>
      </c>
      <c r="C1916" s="91">
        <v>-66743902.359999999</v>
      </c>
      <c r="D1916" s="92">
        <v>-522.32473003517896</v>
      </c>
      <c r="E1916" s="91">
        <v>2348537.7400000002</v>
      </c>
    </row>
    <row r="1917" spans="1:5" ht="26.4">
      <c r="A1917" s="97" t="s">
        <v>565</v>
      </c>
      <c r="B1917" s="91">
        <v>61133</v>
      </c>
      <c r="C1917" s="91">
        <v>-61133</v>
      </c>
      <c r="D1917" s="92">
        <v>-100</v>
      </c>
      <c r="E1917" s="91">
        <v>-13133</v>
      </c>
    </row>
    <row r="1918" spans="1:5" ht="26.4">
      <c r="A1918" s="97" t="s">
        <v>566</v>
      </c>
      <c r="B1918" s="91">
        <v>12717106</v>
      </c>
      <c r="C1918" s="91">
        <v>-12682690.48</v>
      </c>
      <c r="D1918" s="92">
        <v>-99.729376164671393</v>
      </c>
      <c r="E1918" s="91">
        <v>-409.03</v>
      </c>
    </row>
    <row r="1919" spans="1:5">
      <c r="A1919" s="90"/>
      <c r="B1919" s="91"/>
      <c r="C1919" s="91"/>
      <c r="D1919" s="92"/>
      <c r="E1919" s="91"/>
    </row>
    <row r="1920" spans="1:5">
      <c r="A1920" s="93" t="s">
        <v>569</v>
      </c>
      <c r="B1920" s="94"/>
      <c r="C1920" s="94"/>
      <c r="D1920" s="95"/>
      <c r="E1920" s="94"/>
    </row>
    <row r="1921" spans="1:5">
      <c r="A1921" s="93" t="s">
        <v>508</v>
      </c>
      <c r="B1921" s="94">
        <v>71758882</v>
      </c>
      <c r="C1921" s="94">
        <v>71557622.700000003</v>
      </c>
      <c r="D1921" s="95">
        <v>99.719533952605303</v>
      </c>
      <c r="E1921" s="94">
        <v>835435.91</v>
      </c>
    </row>
    <row r="1922" spans="1:5" ht="26.4">
      <c r="A1922" s="96" t="s">
        <v>509</v>
      </c>
      <c r="B1922" s="91">
        <v>622928</v>
      </c>
      <c r="C1922" s="91">
        <v>421668.7</v>
      </c>
      <c r="D1922" s="92">
        <v>67.691402537692994</v>
      </c>
      <c r="E1922" s="91">
        <v>35400.910000000003</v>
      </c>
    </row>
    <row r="1923" spans="1:5">
      <c r="A1923" s="96" t="s">
        <v>512</v>
      </c>
      <c r="B1923" s="91">
        <v>456260</v>
      </c>
      <c r="C1923" s="91">
        <v>456260</v>
      </c>
      <c r="D1923" s="92">
        <v>100</v>
      </c>
      <c r="E1923" s="91">
        <v>0</v>
      </c>
    </row>
    <row r="1924" spans="1:5">
      <c r="A1924" s="97" t="s">
        <v>513</v>
      </c>
      <c r="B1924" s="91">
        <v>456260</v>
      </c>
      <c r="C1924" s="91">
        <v>456260</v>
      </c>
      <c r="D1924" s="92">
        <v>100</v>
      </c>
      <c r="E1924" s="91">
        <v>0</v>
      </c>
    </row>
    <row r="1925" spans="1:5">
      <c r="A1925" s="98" t="s">
        <v>577</v>
      </c>
      <c r="B1925" s="91">
        <v>456260</v>
      </c>
      <c r="C1925" s="91">
        <v>456260</v>
      </c>
      <c r="D1925" s="92">
        <v>100</v>
      </c>
      <c r="E1925" s="91">
        <v>0</v>
      </c>
    </row>
    <row r="1926" spans="1:5" ht="26.4">
      <c r="A1926" s="99" t="s">
        <v>578</v>
      </c>
      <c r="B1926" s="91">
        <v>456260</v>
      </c>
      <c r="C1926" s="91">
        <v>456260</v>
      </c>
      <c r="D1926" s="92">
        <v>100</v>
      </c>
      <c r="E1926" s="91">
        <v>0</v>
      </c>
    </row>
    <row r="1927" spans="1:5" ht="26.4">
      <c r="A1927" s="104" t="s">
        <v>579</v>
      </c>
      <c r="B1927" s="91">
        <v>456260</v>
      </c>
      <c r="C1927" s="91">
        <v>456260</v>
      </c>
      <c r="D1927" s="92">
        <v>100</v>
      </c>
      <c r="E1927" s="91">
        <v>0</v>
      </c>
    </row>
    <row r="1928" spans="1:5">
      <c r="A1928" s="96" t="s">
        <v>526</v>
      </c>
      <c r="B1928" s="91">
        <v>70679694</v>
      </c>
      <c r="C1928" s="91">
        <v>70679694</v>
      </c>
      <c r="D1928" s="92">
        <v>100</v>
      </c>
      <c r="E1928" s="91">
        <v>800035</v>
      </c>
    </row>
    <row r="1929" spans="1:5" ht="26.4">
      <c r="A1929" s="97" t="s">
        <v>527</v>
      </c>
      <c r="B1929" s="91">
        <v>70679694</v>
      </c>
      <c r="C1929" s="91">
        <v>70679694</v>
      </c>
      <c r="D1929" s="92">
        <v>100</v>
      </c>
      <c r="E1929" s="91">
        <v>800035</v>
      </c>
    </row>
    <row r="1930" spans="1:5">
      <c r="A1930" s="93" t="s">
        <v>529</v>
      </c>
      <c r="B1930" s="94">
        <v>71820015</v>
      </c>
      <c r="C1930" s="94">
        <v>31476895.039999999</v>
      </c>
      <c r="D1930" s="95">
        <v>43.827469320355902</v>
      </c>
      <c r="E1930" s="94">
        <v>5199321.07</v>
      </c>
    </row>
    <row r="1931" spans="1:5">
      <c r="A1931" s="96" t="s">
        <v>530</v>
      </c>
      <c r="B1931" s="91">
        <v>66896105</v>
      </c>
      <c r="C1931" s="91">
        <v>29686761.289999999</v>
      </c>
      <c r="D1931" s="92">
        <v>44.377413737316999</v>
      </c>
      <c r="E1931" s="91">
        <v>4999416.5999999996</v>
      </c>
    </row>
    <row r="1932" spans="1:5">
      <c r="A1932" s="97" t="s">
        <v>531</v>
      </c>
      <c r="B1932" s="91">
        <v>35246406</v>
      </c>
      <c r="C1932" s="91">
        <v>11323282.060000001</v>
      </c>
      <c r="D1932" s="92">
        <v>32.126061477019803</v>
      </c>
      <c r="E1932" s="91">
        <v>2800942.7</v>
      </c>
    </row>
    <row r="1933" spans="1:5">
      <c r="A1933" s="98" t="s">
        <v>532</v>
      </c>
      <c r="B1933" s="91">
        <v>24058405</v>
      </c>
      <c r="C1933" s="91">
        <v>8348749.8799999999</v>
      </c>
      <c r="D1933" s="92">
        <v>34.702009048397002</v>
      </c>
      <c r="E1933" s="91">
        <v>2229338.7599999998</v>
      </c>
    </row>
    <row r="1934" spans="1:5">
      <c r="A1934" s="98" t="s">
        <v>533</v>
      </c>
      <c r="B1934" s="91">
        <v>11188001</v>
      </c>
      <c r="C1934" s="91">
        <v>2974532.18</v>
      </c>
      <c r="D1934" s="92">
        <v>26.586806526027299</v>
      </c>
      <c r="E1934" s="91">
        <v>571603.93999999994</v>
      </c>
    </row>
    <row r="1935" spans="1:5" ht="26.4">
      <c r="A1935" s="97" t="s">
        <v>535</v>
      </c>
      <c r="B1935" s="91">
        <v>9296892</v>
      </c>
      <c r="C1935" s="91">
        <v>1716202.56</v>
      </c>
      <c r="D1935" s="92">
        <v>18.4599601673333</v>
      </c>
      <c r="E1935" s="91">
        <v>1181759.08</v>
      </c>
    </row>
    <row r="1936" spans="1:5">
      <c r="A1936" s="98" t="s">
        <v>536</v>
      </c>
      <c r="B1936" s="91">
        <v>8399428</v>
      </c>
      <c r="C1936" s="91">
        <v>1465357.3</v>
      </c>
      <c r="D1936" s="92">
        <v>17.445917745827501</v>
      </c>
      <c r="E1936" s="91">
        <v>1181759.08</v>
      </c>
    </row>
    <row r="1937" spans="1:5">
      <c r="A1937" s="98" t="s">
        <v>537</v>
      </c>
      <c r="B1937" s="91">
        <v>897464</v>
      </c>
      <c r="C1937" s="91">
        <v>250845.26</v>
      </c>
      <c r="D1937" s="92">
        <v>27.9504537229348</v>
      </c>
      <c r="E1937" s="91">
        <v>0</v>
      </c>
    </row>
    <row r="1938" spans="1:5" ht="26.4">
      <c r="A1938" s="97" t="s">
        <v>538</v>
      </c>
      <c r="B1938" s="91">
        <v>1628855</v>
      </c>
      <c r="C1938" s="91">
        <v>1050880.6299999999</v>
      </c>
      <c r="D1938" s="92">
        <v>64.516524184166201</v>
      </c>
      <c r="E1938" s="91">
        <v>0</v>
      </c>
    </row>
    <row r="1939" spans="1:5">
      <c r="A1939" s="98" t="s">
        <v>540</v>
      </c>
      <c r="B1939" s="91">
        <v>1628855</v>
      </c>
      <c r="C1939" s="91">
        <v>1050880.6299999999</v>
      </c>
      <c r="D1939" s="92">
        <v>64.516524184166201</v>
      </c>
      <c r="E1939" s="91">
        <v>0</v>
      </c>
    </row>
    <row r="1940" spans="1:5" ht="26.4">
      <c r="A1940" s="97" t="s">
        <v>541</v>
      </c>
      <c r="B1940" s="91">
        <v>20723952</v>
      </c>
      <c r="C1940" s="91">
        <v>15596396.039999999</v>
      </c>
      <c r="D1940" s="92">
        <v>75.257827464568507</v>
      </c>
      <c r="E1940" s="91">
        <v>1016714.82</v>
      </c>
    </row>
    <row r="1941" spans="1:5">
      <c r="A1941" s="98" t="s">
        <v>542</v>
      </c>
      <c r="B1941" s="91">
        <v>8170</v>
      </c>
      <c r="C1941" s="91">
        <v>5206.8</v>
      </c>
      <c r="D1941" s="92">
        <v>63.730722154222804</v>
      </c>
      <c r="E1941" s="91">
        <v>0</v>
      </c>
    </row>
    <row r="1942" spans="1:5" ht="26.4">
      <c r="A1942" s="99" t="s">
        <v>543</v>
      </c>
      <c r="B1942" s="91">
        <v>5213</v>
      </c>
      <c r="C1942" s="91">
        <v>2250</v>
      </c>
      <c r="D1942" s="92">
        <v>43.161327450604297</v>
      </c>
      <c r="E1942" s="91">
        <v>0</v>
      </c>
    </row>
    <row r="1943" spans="1:5" ht="26.4">
      <c r="A1943" s="99" t="s">
        <v>573</v>
      </c>
      <c r="B1943" s="91">
        <v>2957</v>
      </c>
      <c r="C1943" s="91">
        <v>2956.8</v>
      </c>
      <c r="D1943" s="92">
        <v>99.993236388231296</v>
      </c>
      <c r="E1943" s="91">
        <v>0</v>
      </c>
    </row>
    <row r="1944" spans="1:5" ht="26.4">
      <c r="A1944" s="104" t="s">
        <v>574</v>
      </c>
      <c r="B1944" s="91">
        <v>2957</v>
      </c>
      <c r="C1944" s="91">
        <v>2956.8</v>
      </c>
      <c r="D1944" s="92">
        <v>99.993236388231296</v>
      </c>
      <c r="E1944" s="91">
        <v>0</v>
      </c>
    </row>
    <row r="1945" spans="1:5" ht="26.4">
      <c r="A1945" s="98" t="s">
        <v>547</v>
      </c>
      <c r="B1945" s="91">
        <v>20715782</v>
      </c>
      <c r="C1945" s="91">
        <v>15591189.24</v>
      </c>
      <c r="D1945" s="92">
        <v>75.262373585510801</v>
      </c>
      <c r="E1945" s="91">
        <v>1016714.82</v>
      </c>
    </row>
    <row r="1946" spans="1:5" ht="26.4">
      <c r="A1946" s="99" t="s">
        <v>548</v>
      </c>
      <c r="B1946" s="91">
        <v>16033279</v>
      </c>
      <c r="C1946" s="91">
        <v>13167573.789999999</v>
      </c>
      <c r="D1946" s="92">
        <v>82.126518162629097</v>
      </c>
      <c r="E1946" s="91">
        <v>808480.87</v>
      </c>
    </row>
    <row r="1947" spans="1:5" ht="39.6">
      <c r="A1947" s="99" t="s">
        <v>549</v>
      </c>
      <c r="B1947" s="91">
        <v>4682503</v>
      </c>
      <c r="C1947" s="91">
        <v>2423615.4500000002</v>
      </c>
      <c r="D1947" s="92">
        <v>51.758972711816703</v>
      </c>
      <c r="E1947" s="91">
        <v>208233.95</v>
      </c>
    </row>
    <row r="1948" spans="1:5">
      <c r="A1948" s="96" t="s">
        <v>550</v>
      </c>
      <c r="B1948" s="91">
        <v>4923910</v>
      </c>
      <c r="C1948" s="91">
        <v>1790133.75</v>
      </c>
      <c r="D1948" s="92">
        <v>36.355939690205602</v>
      </c>
      <c r="E1948" s="91">
        <v>199904.47</v>
      </c>
    </row>
    <row r="1949" spans="1:5">
      <c r="A1949" s="97" t="s">
        <v>551</v>
      </c>
      <c r="B1949" s="91">
        <v>4075227</v>
      </c>
      <c r="C1949" s="91">
        <v>1070375.75</v>
      </c>
      <c r="D1949" s="92">
        <v>26.265426441275501</v>
      </c>
      <c r="E1949" s="91">
        <v>199904.47</v>
      </c>
    </row>
    <row r="1950" spans="1:5">
      <c r="A1950" s="97" t="s">
        <v>552</v>
      </c>
      <c r="B1950" s="91">
        <v>848683</v>
      </c>
      <c r="C1950" s="91">
        <v>719758</v>
      </c>
      <c r="D1950" s="92">
        <v>84.808815541256294</v>
      </c>
      <c r="E1950" s="91">
        <v>0</v>
      </c>
    </row>
    <row r="1951" spans="1:5" ht="26.4">
      <c r="A1951" s="98" t="s">
        <v>558</v>
      </c>
      <c r="B1951" s="91">
        <v>848683</v>
      </c>
      <c r="C1951" s="91">
        <v>719758</v>
      </c>
      <c r="D1951" s="92">
        <v>84.808815541256294</v>
      </c>
      <c r="E1951" s="91">
        <v>0</v>
      </c>
    </row>
    <row r="1952" spans="1:5" ht="26.4">
      <c r="A1952" s="99" t="s">
        <v>559</v>
      </c>
      <c r="B1952" s="91">
        <v>639083</v>
      </c>
      <c r="C1952" s="91">
        <v>639083</v>
      </c>
      <c r="D1952" s="92">
        <v>100</v>
      </c>
      <c r="E1952" s="91">
        <v>0</v>
      </c>
    </row>
    <row r="1953" spans="1:5" ht="39.6">
      <c r="A1953" s="99" t="s">
        <v>560</v>
      </c>
      <c r="B1953" s="91">
        <v>209600</v>
      </c>
      <c r="C1953" s="91">
        <v>80675</v>
      </c>
      <c r="D1953" s="92">
        <v>38.489980916030497</v>
      </c>
      <c r="E1953" s="91">
        <v>0</v>
      </c>
    </row>
    <row r="1954" spans="1:5">
      <c r="A1954" s="90" t="s">
        <v>116</v>
      </c>
      <c r="B1954" s="91">
        <v>-61133</v>
      </c>
      <c r="C1954" s="91">
        <v>40080727.659999996</v>
      </c>
      <c r="D1954" s="92">
        <v>-65563.161729344196</v>
      </c>
      <c r="E1954" s="91">
        <v>-4363885.16</v>
      </c>
    </row>
    <row r="1955" spans="1:5">
      <c r="A1955" s="90" t="s">
        <v>561</v>
      </c>
      <c r="B1955" s="91">
        <v>61133</v>
      </c>
      <c r="C1955" s="91">
        <v>-40080727.659999996</v>
      </c>
      <c r="D1955" s="92">
        <v>-65563.161729344196</v>
      </c>
      <c r="E1955" s="91">
        <v>4363885.16</v>
      </c>
    </row>
    <row r="1956" spans="1:5">
      <c r="A1956" s="96" t="s">
        <v>570</v>
      </c>
      <c r="B1956" s="91">
        <v>61133</v>
      </c>
      <c r="C1956" s="91">
        <v>-40080727.659999996</v>
      </c>
      <c r="D1956" s="92">
        <v>-65563.161729344196</v>
      </c>
      <c r="E1956" s="91">
        <v>4363885.16</v>
      </c>
    </row>
    <row r="1957" spans="1:5" ht="26.4">
      <c r="A1957" s="97" t="s">
        <v>565</v>
      </c>
      <c r="B1957" s="91">
        <v>61133</v>
      </c>
      <c r="C1957" s="91">
        <v>-61133</v>
      </c>
      <c r="D1957" s="92">
        <v>-100</v>
      </c>
      <c r="E1957" s="91">
        <v>-13133</v>
      </c>
    </row>
    <row r="1958" spans="1:5">
      <c r="A1958" s="90"/>
      <c r="B1958" s="91"/>
      <c r="C1958" s="91"/>
      <c r="D1958" s="92"/>
      <c r="E1958" s="91"/>
    </row>
    <row r="1959" spans="1:5" ht="26.4">
      <c r="A1959" s="93" t="s">
        <v>571</v>
      </c>
      <c r="B1959" s="94"/>
      <c r="C1959" s="94"/>
      <c r="D1959" s="95"/>
      <c r="E1959" s="94"/>
    </row>
    <row r="1960" spans="1:5">
      <c r="A1960" s="93" t="s">
        <v>508</v>
      </c>
      <c r="B1960" s="94">
        <v>55608662</v>
      </c>
      <c r="C1960" s="94">
        <v>47573160.229999997</v>
      </c>
      <c r="D1960" s="95">
        <v>85.549909886341098</v>
      </c>
      <c r="E1960" s="94">
        <v>5822066.5</v>
      </c>
    </row>
    <row r="1961" spans="1:5" ht="26.4">
      <c r="A1961" s="96" t="s">
        <v>509</v>
      </c>
      <c r="B1961" s="91">
        <v>0</v>
      </c>
      <c r="C1961" s="91">
        <v>0</v>
      </c>
      <c r="D1961" s="92">
        <v>0</v>
      </c>
      <c r="E1961" s="91">
        <v>-237.74</v>
      </c>
    </row>
    <row r="1962" spans="1:5">
      <c r="A1962" s="96" t="s">
        <v>510</v>
      </c>
      <c r="B1962" s="91">
        <v>11123561</v>
      </c>
      <c r="C1962" s="91">
        <v>3193308.78</v>
      </c>
      <c r="D1962" s="92">
        <v>28.7076124273513</v>
      </c>
      <c r="E1962" s="91">
        <v>-461595.92</v>
      </c>
    </row>
    <row r="1963" spans="1:5">
      <c r="A1963" s="97" t="s">
        <v>511</v>
      </c>
      <c r="B1963" s="91">
        <v>8891394</v>
      </c>
      <c r="C1963" s="91">
        <v>3043251.43</v>
      </c>
      <c r="D1963" s="92">
        <v>34.226932582224997</v>
      </c>
      <c r="E1963" s="91">
        <v>-461595.92</v>
      </c>
    </row>
    <row r="1964" spans="1:5">
      <c r="A1964" s="97" t="s">
        <v>586</v>
      </c>
      <c r="B1964" s="91">
        <v>2232167</v>
      </c>
      <c r="C1964" s="91">
        <v>150057.35</v>
      </c>
      <c r="D1964" s="92">
        <v>6.7224965694770997</v>
      </c>
      <c r="E1964" s="91">
        <v>0</v>
      </c>
    </row>
    <row r="1965" spans="1:5">
      <c r="A1965" s="96" t="s">
        <v>512</v>
      </c>
      <c r="B1965" s="91">
        <v>757556</v>
      </c>
      <c r="C1965" s="91">
        <v>652306.44999999995</v>
      </c>
      <c r="D1965" s="92">
        <v>86.106697062659407</v>
      </c>
      <c r="E1965" s="91">
        <v>277607.15999999997</v>
      </c>
    </row>
    <row r="1966" spans="1:5">
      <c r="A1966" s="97" t="s">
        <v>513</v>
      </c>
      <c r="B1966" s="91">
        <v>194620</v>
      </c>
      <c r="C1966" s="91">
        <v>134961.97</v>
      </c>
      <c r="D1966" s="92">
        <v>69.346403247353805</v>
      </c>
      <c r="E1966" s="91">
        <v>86926.97</v>
      </c>
    </row>
    <row r="1967" spans="1:5">
      <c r="A1967" s="98" t="s">
        <v>577</v>
      </c>
      <c r="B1967" s="91">
        <v>194620</v>
      </c>
      <c r="C1967" s="91">
        <v>134961.97</v>
      </c>
      <c r="D1967" s="92">
        <v>69.346403247353805</v>
      </c>
      <c r="E1967" s="91">
        <v>86926.97</v>
      </c>
    </row>
    <row r="1968" spans="1:5" ht="26.4">
      <c r="A1968" s="99" t="s">
        <v>578</v>
      </c>
      <c r="B1968" s="91">
        <v>194620</v>
      </c>
      <c r="C1968" s="91">
        <v>134961.97</v>
      </c>
      <c r="D1968" s="92">
        <v>69.346403247353805</v>
      </c>
      <c r="E1968" s="91">
        <v>86926.97</v>
      </c>
    </row>
    <row r="1969" spans="1:5" ht="26.4">
      <c r="A1969" s="104" t="s">
        <v>579</v>
      </c>
      <c r="B1969" s="91">
        <v>111080</v>
      </c>
      <c r="C1969" s="91">
        <v>84961.97</v>
      </c>
      <c r="D1969" s="92">
        <v>76.487189413035694</v>
      </c>
      <c r="E1969" s="91">
        <v>66926.97</v>
      </c>
    </row>
    <row r="1970" spans="1:5" ht="26.4">
      <c r="A1970" s="104" t="s">
        <v>580</v>
      </c>
      <c r="B1970" s="91">
        <v>83540</v>
      </c>
      <c r="C1970" s="91">
        <v>50000</v>
      </c>
      <c r="D1970" s="92">
        <v>59.851568111084497</v>
      </c>
      <c r="E1970" s="91">
        <v>20000</v>
      </c>
    </row>
    <row r="1971" spans="1:5">
      <c r="A1971" s="97" t="s">
        <v>515</v>
      </c>
      <c r="B1971" s="91">
        <v>19200</v>
      </c>
      <c r="C1971" s="91">
        <v>3840</v>
      </c>
      <c r="D1971" s="92">
        <v>20</v>
      </c>
      <c r="E1971" s="91">
        <v>3840</v>
      </c>
    </row>
    <row r="1972" spans="1:5">
      <c r="A1972" s="98" t="s">
        <v>516</v>
      </c>
      <c r="B1972" s="91">
        <v>19200</v>
      </c>
      <c r="C1972" s="91">
        <v>3840</v>
      </c>
      <c r="D1972" s="92">
        <v>20</v>
      </c>
      <c r="E1972" s="91">
        <v>3840</v>
      </c>
    </row>
    <row r="1973" spans="1:5" ht="26.4">
      <c r="A1973" s="99" t="s">
        <v>517</v>
      </c>
      <c r="B1973" s="91">
        <v>19200</v>
      </c>
      <c r="C1973" s="91">
        <v>3840</v>
      </c>
      <c r="D1973" s="92">
        <v>20</v>
      </c>
      <c r="E1973" s="91">
        <v>3840</v>
      </c>
    </row>
    <row r="1974" spans="1:5" ht="26.4">
      <c r="A1974" s="97" t="s">
        <v>520</v>
      </c>
      <c r="B1974" s="91">
        <v>543736</v>
      </c>
      <c r="C1974" s="91">
        <v>513504.48</v>
      </c>
      <c r="D1974" s="92">
        <v>94.440037076816694</v>
      </c>
      <c r="E1974" s="91">
        <v>186840.19</v>
      </c>
    </row>
    <row r="1975" spans="1:5" ht="39.6">
      <c r="A1975" s="98" t="s">
        <v>521</v>
      </c>
      <c r="B1975" s="91">
        <v>543736</v>
      </c>
      <c r="C1975" s="91">
        <v>513504.48</v>
      </c>
      <c r="D1975" s="92">
        <v>94.440037076816694</v>
      </c>
      <c r="E1975" s="91">
        <v>186840.19</v>
      </c>
    </row>
    <row r="1976" spans="1:5" ht="52.8">
      <c r="A1976" s="99" t="s">
        <v>523</v>
      </c>
      <c r="B1976" s="91">
        <v>48200</v>
      </c>
      <c r="C1976" s="91">
        <v>48200</v>
      </c>
      <c r="D1976" s="92">
        <v>100</v>
      </c>
      <c r="E1976" s="91">
        <v>0</v>
      </c>
    </row>
    <row r="1977" spans="1:5" ht="79.2">
      <c r="A1977" s="99" t="s">
        <v>524</v>
      </c>
      <c r="B1977" s="91">
        <v>495536</v>
      </c>
      <c r="C1977" s="91">
        <v>465304.48</v>
      </c>
      <c r="D1977" s="92">
        <v>93.8992283103548</v>
      </c>
      <c r="E1977" s="91">
        <v>186840.19</v>
      </c>
    </row>
    <row r="1978" spans="1:5">
      <c r="A1978" s="96" t="s">
        <v>526</v>
      </c>
      <c r="B1978" s="91">
        <v>43727545</v>
      </c>
      <c r="C1978" s="91">
        <v>43727545</v>
      </c>
      <c r="D1978" s="92">
        <v>100</v>
      </c>
      <c r="E1978" s="91">
        <v>6006293</v>
      </c>
    </row>
    <row r="1979" spans="1:5" ht="26.4">
      <c r="A1979" s="97" t="s">
        <v>527</v>
      </c>
      <c r="B1979" s="91">
        <v>43727545</v>
      </c>
      <c r="C1979" s="91">
        <v>43727545</v>
      </c>
      <c r="D1979" s="92">
        <v>100</v>
      </c>
      <c r="E1979" s="91">
        <v>6006293</v>
      </c>
    </row>
    <row r="1980" spans="1:5">
      <c r="A1980" s="93" t="s">
        <v>529</v>
      </c>
      <c r="B1980" s="94">
        <v>68325768</v>
      </c>
      <c r="C1980" s="94">
        <v>20909985.530000001</v>
      </c>
      <c r="D1980" s="95">
        <v>30.603366990327899</v>
      </c>
      <c r="E1980" s="94">
        <v>3806719.08</v>
      </c>
    </row>
    <row r="1981" spans="1:5">
      <c r="A1981" s="96" t="s">
        <v>530</v>
      </c>
      <c r="B1981" s="91">
        <v>61488315</v>
      </c>
      <c r="C1981" s="91">
        <v>19757951.300000001</v>
      </c>
      <c r="D1981" s="92">
        <v>32.132855323812301</v>
      </c>
      <c r="E1981" s="91">
        <v>3574685.5</v>
      </c>
    </row>
    <row r="1982" spans="1:5">
      <c r="A1982" s="97" t="s">
        <v>531</v>
      </c>
      <c r="B1982" s="91">
        <v>15037620</v>
      </c>
      <c r="C1982" s="91">
        <v>4038479.61</v>
      </c>
      <c r="D1982" s="92">
        <v>26.855842945891698</v>
      </c>
      <c r="E1982" s="91">
        <v>851642.94</v>
      </c>
    </row>
    <row r="1983" spans="1:5">
      <c r="A1983" s="98" t="s">
        <v>532</v>
      </c>
      <c r="B1983" s="91">
        <v>8168328</v>
      </c>
      <c r="C1983" s="91">
        <v>2497058.9900000002</v>
      </c>
      <c r="D1983" s="92">
        <v>30.570013716393401</v>
      </c>
      <c r="E1983" s="91">
        <v>691469.86</v>
      </c>
    </row>
    <row r="1984" spans="1:5">
      <c r="A1984" s="98" t="s">
        <v>533</v>
      </c>
      <c r="B1984" s="91">
        <v>6869292</v>
      </c>
      <c r="C1984" s="91">
        <v>1541420.62</v>
      </c>
      <c r="D1984" s="92">
        <v>22.4392938893848</v>
      </c>
      <c r="E1984" s="91">
        <v>160173.07999999999</v>
      </c>
    </row>
    <row r="1985" spans="1:5" ht="26.4">
      <c r="A1985" s="97" t="s">
        <v>535</v>
      </c>
      <c r="B1985" s="91">
        <v>10381469</v>
      </c>
      <c r="C1985" s="91">
        <v>1710464.51</v>
      </c>
      <c r="D1985" s="92">
        <v>16.4761317497553</v>
      </c>
      <c r="E1985" s="91">
        <v>768366.53</v>
      </c>
    </row>
    <row r="1986" spans="1:5">
      <c r="A1986" s="98" t="s">
        <v>536</v>
      </c>
      <c r="B1986" s="91">
        <v>10381469</v>
      </c>
      <c r="C1986" s="91">
        <v>1710464.51</v>
      </c>
      <c r="D1986" s="92">
        <v>16.4761317497553</v>
      </c>
      <c r="E1986" s="91">
        <v>768366.53</v>
      </c>
    </row>
    <row r="1987" spans="1:5" ht="26.4">
      <c r="A1987" s="97" t="s">
        <v>538</v>
      </c>
      <c r="B1987" s="91">
        <v>3757625</v>
      </c>
      <c r="C1987" s="91">
        <v>1841803.45</v>
      </c>
      <c r="D1987" s="92">
        <v>49.015094640896798</v>
      </c>
      <c r="E1987" s="91">
        <v>438036.83</v>
      </c>
    </row>
    <row r="1988" spans="1:5">
      <c r="A1988" s="98" t="s">
        <v>540</v>
      </c>
      <c r="B1988" s="91">
        <v>3757625</v>
      </c>
      <c r="C1988" s="91">
        <v>1841803.45</v>
      </c>
      <c r="D1988" s="92">
        <v>49.015094640896798</v>
      </c>
      <c r="E1988" s="91">
        <v>438036.83</v>
      </c>
    </row>
    <row r="1989" spans="1:5" ht="26.4">
      <c r="A1989" s="97" t="s">
        <v>541</v>
      </c>
      <c r="B1989" s="91">
        <v>32311601</v>
      </c>
      <c r="C1989" s="91">
        <v>12167203.73</v>
      </c>
      <c r="D1989" s="92">
        <v>37.655836768967298</v>
      </c>
      <c r="E1989" s="91">
        <v>1516639.2</v>
      </c>
    </row>
    <row r="1990" spans="1:5">
      <c r="A1990" s="98" t="s">
        <v>542</v>
      </c>
      <c r="B1990" s="91">
        <v>211217</v>
      </c>
      <c r="C1990" s="91">
        <v>0</v>
      </c>
      <c r="D1990" s="92">
        <v>0</v>
      </c>
      <c r="E1990" s="91">
        <v>0</v>
      </c>
    </row>
    <row r="1991" spans="1:5" ht="26.4">
      <c r="A1991" s="99" t="s">
        <v>573</v>
      </c>
      <c r="B1991" s="91">
        <v>211217</v>
      </c>
      <c r="C1991" s="91">
        <v>0</v>
      </c>
      <c r="D1991" s="92">
        <v>0</v>
      </c>
      <c r="E1991" s="91">
        <v>0</v>
      </c>
    </row>
    <row r="1992" spans="1:5" ht="26.4">
      <c r="A1992" s="104" t="s">
        <v>574</v>
      </c>
      <c r="B1992" s="91">
        <v>53212</v>
      </c>
      <c r="C1992" s="91">
        <v>0</v>
      </c>
      <c r="D1992" s="92">
        <v>0</v>
      </c>
      <c r="E1992" s="91">
        <v>0</v>
      </c>
    </row>
    <row r="1993" spans="1:5" ht="26.4">
      <c r="A1993" s="104" t="s">
        <v>589</v>
      </c>
      <c r="B1993" s="91">
        <v>158005</v>
      </c>
      <c r="C1993" s="91">
        <v>0</v>
      </c>
      <c r="D1993" s="92">
        <v>0</v>
      </c>
      <c r="E1993" s="91">
        <v>0</v>
      </c>
    </row>
    <row r="1994" spans="1:5" ht="52.8">
      <c r="A1994" s="98" t="s">
        <v>544</v>
      </c>
      <c r="B1994" s="91">
        <v>29868217</v>
      </c>
      <c r="C1994" s="91">
        <v>12017146.380000001</v>
      </c>
      <c r="D1994" s="92">
        <v>40.233892702734799</v>
      </c>
      <c r="E1994" s="91">
        <v>1501307.3</v>
      </c>
    </row>
    <row r="1995" spans="1:5" ht="39.6">
      <c r="A1995" s="99" t="s">
        <v>545</v>
      </c>
      <c r="B1995" s="91">
        <v>7561699</v>
      </c>
      <c r="C1995" s="91">
        <v>1172025.02</v>
      </c>
      <c r="D1995" s="92">
        <v>15.4994931694584</v>
      </c>
      <c r="E1995" s="91">
        <v>662126.24</v>
      </c>
    </row>
    <row r="1996" spans="1:5" ht="66">
      <c r="A1996" s="99" t="s">
        <v>546</v>
      </c>
      <c r="B1996" s="91">
        <v>22306518</v>
      </c>
      <c r="C1996" s="91">
        <v>10845121.359999999</v>
      </c>
      <c r="D1996" s="92">
        <v>48.618620620215097</v>
      </c>
      <c r="E1996" s="91">
        <v>839181.06</v>
      </c>
    </row>
    <row r="1997" spans="1:5">
      <c r="A1997" s="98" t="s">
        <v>587</v>
      </c>
      <c r="B1997" s="91">
        <v>2232167</v>
      </c>
      <c r="C1997" s="91">
        <v>150057.35</v>
      </c>
      <c r="D1997" s="92">
        <v>6.7224965694770997</v>
      </c>
      <c r="E1997" s="91">
        <v>15331.9</v>
      </c>
    </row>
    <row r="1998" spans="1:5">
      <c r="A1998" s="96" t="s">
        <v>550</v>
      </c>
      <c r="B1998" s="91">
        <v>6837453</v>
      </c>
      <c r="C1998" s="91">
        <v>1152034.23</v>
      </c>
      <c r="D1998" s="92">
        <v>16.848879692482001</v>
      </c>
      <c r="E1998" s="91">
        <v>232033.58</v>
      </c>
    </row>
    <row r="1999" spans="1:5">
      <c r="A1999" s="97" t="s">
        <v>551</v>
      </c>
      <c r="B1999" s="91">
        <v>5916888</v>
      </c>
      <c r="C1999" s="91">
        <v>746520.99</v>
      </c>
      <c r="D1999" s="92">
        <v>12.616784194664501</v>
      </c>
      <c r="E1999" s="91">
        <v>216906.58</v>
      </c>
    </row>
    <row r="2000" spans="1:5">
      <c r="A2000" s="97" t="s">
        <v>552</v>
      </c>
      <c r="B2000" s="91">
        <v>920565</v>
      </c>
      <c r="C2000" s="91">
        <v>405513.24</v>
      </c>
      <c r="D2000" s="92">
        <v>44.050473350605301</v>
      </c>
      <c r="E2000" s="91">
        <v>15127</v>
      </c>
    </row>
    <row r="2001" spans="1:5" ht="52.8">
      <c r="A2001" s="98" t="s">
        <v>555</v>
      </c>
      <c r="B2001" s="91">
        <v>920565</v>
      </c>
      <c r="C2001" s="91">
        <v>405513.24</v>
      </c>
      <c r="D2001" s="92">
        <v>44.050473350605301</v>
      </c>
      <c r="E2001" s="91">
        <v>15127</v>
      </c>
    </row>
    <row r="2002" spans="1:5" ht="39.6">
      <c r="A2002" s="99" t="s">
        <v>556</v>
      </c>
      <c r="B2002" s="91">
        <v>72000</v>
      </c>
      <c r="C2002" s="91">
        <v>30596.06</v>
      </c>
      <c r="D2002" s="92">
        <v>42.494527777777797</v>
      </c>
      <c r="E2002" s="91">
        <v>0</v>
      </c>
    </row>
    <row r="2003" spans="1:5" ht="66">
      <c r="A2003" s="99" t="s">
        <v>557</v>
      </c>
      <c r="B2003" s="91">
        <v>848565</v>
      </c>
      <c r="C2003" s="91">
        <v>374917.18</v>
      </c>
      <c r="D2003" s="92">
        <v>44.182493975122703</v>
      </c>
      <c r="E2003" s="91">
        <v>15127</v>
      </c>
    </row>
    <row r="2004" spans="1:5">
      <c r="A2004" s="90" t="s">
        <v>116</v>
      </c>
      <c r="B2004" s="91">
        <v>-12717106</v>
      </c>
      <c r="C2004" s="91">
        <v>26663174.699999999</v>
      </c>
      <c r="D2004" s="92">
        <v>-209.66385512552901</v>
      </c>
      <c r="E2004" s="91">
        <v>2015347.42</v>
      </c>
    </row>
    <row r="2005" spans="1:5">
      <c r="A2005" s="90" t="s">
        <v>561</v>
      </c>
      <c r="B2005" s="91">
        <v>12717106</v>
      </c>
      <c r="C2005" s="91">
        <v>-26663174.699999999</v>
      </c>
      <c r="D2005" s="92">
        <v>-209.66385512552901</v>
      </c>
      <c r="E2005" s="91">
        <v>-2015347.42</v>
      </c>
    </row>
    <row r="2006" spans="1:5">
      <c r="A2006" s="96" t="s">
        <v>570</v>
      </c>
      <c r="B2006" s="91">
        <v>12717106</v>
      </c>
      <c r="C2006" s="91">
        <v>-26663174.699999999</v>
      </c>
      <c r="D2006" s="92">
        <v>-209.66385512552901</v>
      </c>
      <c r="E2006" s="91">
        <v>-2015347.42</v>
      </c>
    </row>
    <row r="2007" spans="1:5" ht="26.4">
      <c r="A2007" s="97" t="s">
        <v>566</v>
      </c>
      <c r="B2007" s="91">
        <v>12717106</v>
      </c>
      <c r="C2007" s="91">
        <v>-12682690.48</v>
      </c>
      <c r="D2007" s="92">
        <v>-99.729376164671393</v>
      </c>
      <c r="E2007" s="91">
        <v>-409.03</v>
      </c>
    </row>
    <row r="2008" spans="1:5">
      <c r="A2008" s="90"/>
      <c r="B2008" s="91"/>
      <c r="C2008" s="91"/>
      <c r="D2008" s="92"/>
      <c r="E2008" s="91"/>
    </row>
    <row r="2009" spans="1:5">
      <c r="A2009" s="103" t="s">
        <v>606</v>
      </c>
      <c r="B2009" s="91"/>
      <c r="C2009" s="91"/>
      <c r="D2009" s="92"/>
      <c r="E2009" s="91"/>
    </row>
    <row r="2010" spans="1:5">
      <c r="A2010" s="93" t="s">
        <v>508</v>
      </c>
      <c r="B2010" s="94">
        <v>248704807</v>
      </c>
      <c r="C2010" s="94">
        <v>243601339.40000001</v>
      </c>
      <c r="D2010" s="95">
        <v>97.947981922199006</v>
      </c>
      <c r="E2010" s="94">
        <v>10532345.689999999</v>
      </c>
    </row>
    <row r="2011" spans="1:5" ht="26.4">
      <c r="A2011" s="96" t="s">
        <v>509</v>
      </c>
      <c r="B2011" s="91">
        <v>12114994</v>
      </c>
      <c r="C2011" s="91">
        <v>7465112.46</v>
      </c>
      <c r="D2011" s="92">
        <v>61.618787925111597</v>
      </c>
      <c r="E2011" s="91">
        <v>5562737.21</v>
      </c>
    </row>
    <row r="2012" spans="1:5">
      <c r="A2012" s="96" t="s">
        <v>510</v>
      </c>
      <c r="B2012" s="91">
        <v>506403</v>
      </c>
      <c r="C2012" s="91">
        <v>451632.1</v>
      </c>
      <c r="D2012" s="92">
        <v>89.184325527297403</v>
      </c>
      <c r="E2012" s="91">
        <v>33199.599999999999</v>
      </c>
    </row>
    <row r="2013" spans="1:5">
      <c r="A2013" s="97" t="s">
        <v>511</v>
      </c>
      <c r="B2013" s="91">
        <v>506403</v>
      </c>
      <c r="C2013" s="91">
        <v>451632.1</v>
      </c>
      <c r="D2013" s="92">
        <v>89.184325527297403</v>
      </c>
      <c r="E2013" s="91">
        <v>33199.599999999999</v>
      </c>
    </row>
    <row r="2014" spans="1:5">
      <c r="A2014" s="96" t="s">
        <v>512</v>
      </c>
      <c r="B2014" s="91">
        <v>587996</v>
      </c>
      <c r="C2014" s="91">
        <v>189180.84</v>
      </c>
      <c r="D2014" s="92">
        <v>32.173831114497403</v>
      </c>
      <c r="E2014" s="91">
        <v>31490.880000000001</v>
      </c>
    </row>
    <row r="2015" spans="1:5">
      <c r="A2015" s="97" t="s">
        <v>513</v>
      </c>
      <c r="B2015" s="91">
        <v>372421</v>
      </c>
      <c r="C2015" s="91">
        <v>60159.54</v>
      </c>
      <c r="D2015" s="92">
        <v>16.153637952747001</v>
      </c>
      <c r="E2015" s="91">
        <v>25953.54</v>
      </c>
    </row>
    <row r="2016" spans="1:5">
      <c r="A2016" s="98" t="s">
        <v>577</v>
      </c>
      <c r="B2016" s="91">
        <v>372421</v>
      </c>
      <c r="C2016" s="91">
        <v>60159.54</v>
      </c>
      <c r="D2016" s="92">
        <v>16.153637952747001</v>
      </c>
      <c r="E2016" s="91">
        <v>25953.54</v>
      </c>
    </row>
    <row r="2017" spans="1:5" ht="26.4">
      <c r="A2017" s="99" t="s">
        <v>578</v>
      </c>
      <c r="B2017" s="91">
        <v>372421</v>
      </c>
      <c r="C2017" s="91">
        <v>60159.54</v>
      </c>
      <c r="D2017" s="92">
        <v>16.153637952747001</v>
      </c>
      <c r="E2017" s="91">
        <v>25953.54</v>
      </c>
    </row>
    <row r="2018" spans="1:5" ht="26.4">
      <c r="A2018" s="104" t="s">
        <v>579</v>
      </c>
      <c r="B2018" s="91">
        <v>105555</v>
      </c>
      <c r="C2018" s="91">
        <v>32046.94</v>
      </c>
      <c r="D2018" s="92">
        <v>30.360418739046001</v>
      </c>
      <c r="E2018" s="91">
        <v>140.94</v>
      </c>
    </row>
    <row r="2019" spans="1:5" ht="26.4">
      <c r="A2019" s="104" t="s">
        <v>580</v>
      </c>
      <c r="B2019" s="91">
        <v>166866</v>
      </c>
      <c r="C2019" s="91">
        <v>28112.6</v>
      </c>
      <c r="D2019" s="92">
        <v>16.847410497045502</v>
      </c>
      <c r="E2019" s="91">
        <v>25812.6</v>
      </c>
    </row>
    <row r="2020" spans="1:5" ht="26.4">
      <c r="A2020" s="104" t="s">
        <v>596</v>
      </c>
      <c r="B2020" s="91">
        <v>100000</v>
      </c>
      <c r="C2020" s="91">
        <v>0</v>
      </c>
      <c r="D2020" s="92">
        <v>0</v>
      </c>
      <c r="E2020" s="91">
        <v>0</v>
      </c>
    </row>
    <row r="2021" spans="1:5">
      <c r="A2021" s="97" t="s">
        <v>515</v>
      </c>
      <c r="B2021" s="91">
        <v>100907</v>
      </c>
      <c r="C2021" s="91">
        <v>52190.68</v>
      </c>
      <c r="D2021" s="92">
        <v>51.721565401805599</v>
      </c>
      <c r="E2021" s="91">
        <v>5537.34</v>
      </c>
    </row>
    <row r="2022" spans="1:5">
      <c r="A2022" s="98" t="s">
        <v>516</v>
      </c>
      <c r="B2022" s="91">
        <v>100907</v>
      </c>
      <c r="C2022" s="91">
        <v>52190.68</v>
      </c>
      <c r="D2022" s="92">
        <v>51.721565401805599</v>
      </c>
      <c r="E2022" s="91">
        <v>5537.34</v>
      </c>
    </row>
    <row r="2023" spans="1:5" ht="26.4">
      <c r="A2023" s="99" t="s">
        <v>517</v>
      </c>
      <c r="B2023" s="91">
        <v>100907</v>
      </c>
      <c r="C2023" s="91">
        <v>52190.68</v>
      </c>
      <c r="D2023" s="92">
        <v>51.721565401805599</v>
      </c>
      <c r="E2023" s="91">
        <v>14333.97</v>
      </c>
    </row>
    <row r="2024" spans="1:5" ht="39.6">
      <c r="A2024" s="99" t="s">
        <v>518</v>
      </c>
      <c r="B2024" s="91">
        <v>0</v>
      </c>
      <c r="C2024" s="91">
        <v>0</v>
      </c>
      <c r="D2024" s="92">
        <v>0</v>
      </c>
      <c r="E2024" s="91">
        <v>-8796.6299999999992</v>
      </c>
    </row>
    <row r="2025" spans="1:5" ht="26.4">
      <c r="A2025" s="97" t="s">
        <v>520</v>
      </c>
      <c r="B2025" s="91">
        <v>114668</v>
      </c>
      <c r="C2025" s="91">
        <v>76830.62</v>
      </c>
      <c r="D2025" s="92">
        <v>67.002668573621193</v>
      </c>
      <c r="E2025" s="91">
        <v>0</v>
      </c>
    </row>
    <row r="2026" spans="1:5" ht="39.6">
      <c r="A2026" s="98" t="s">
        <v>521</v>
      </c>
      <c r="B2026" s="91">
        <v>114668</v>
      </c>
      <c r="C2026" s="91">
        <v>76830.62</v>
      </c>
      <c r="D2026" s="92">
        <v>67.002668573621193</v>
      </c>
      <c r="E2026" s="91">
        <v>0</v>
      </c>
    </row>
    <row r="2027" spans="1:5" ht="52.8">
      <c r="A2027" s="99" t="s">
        <v>522</v>
      </c>
      <c r="B2027" s="91">
        <v>16995</v>
      </c>
      <c r="C2027" s="91">
        <v>16994.62</v>
      </c>
      <c r="D2027" s="92">
        <v>99.997764048249493</v>
      </c>
      <c r="E2027" s="91">
        <v>0</v>
      </c>
    </row>
    <row r="2028" spans="1:5" ht="52.8">
      <c r="A2028" s="99" t="s">
        <v>523</v>
      </c>
      <c r="B2028" s="91">
        <v>97673</v>
      </c>
      <c r="C2028" s="91">
        <v>59836</v>
      </c>
      <c r="D2028" s="92">
        <v>61.261556417843202</v>
      </c>
      <c r="E2028" s="91">
        <v>0</v>
      </c>
    </row>
    <row r="2029" spans="1:5">
      <c r="A2029" s="96" t="s">
        <v>526</v>
      </c>
      <c r="B2029" s="91">
        <v>235495414</v>
      </c>
      <c r="C2029" s="91">
        <v>235495414</v>
      </c>
      <c r="D2029" s="92">
        <v>100</v>
      </c>
      <c r="E2029" s="91">
        <v>4904918</v>
      </c>
    </row>
    <row r="2030" spans="1:5" ht="26.4">
      <c r="A2030" s="97" t="s">
        <v>527</v>
      </c>
      <c r="B2030" s="91">
        <v>235495414</v>
      </c>
      <c r="C2030" s="91">
        <v>235495414</v>
      </c>
      <c r="D2030" s="92">
        <v>100</v>
      </c>
      <c r="E2030" s="91">
        <v>4904918</v>
      </c>
    </row>
    <row r="2031" spans="1:5">
      <c r="A2031" s="93" t="s">
        <v>529</v>
      </c>
      <c r="B2031" s="94">
        <v>249627924</v>
      </c>
      <c r="C2031" s="94">
        <v>101750296.93000001</v>
      </c>
      <c r="D2031" s="95">
        <v>40.760783208692601</v>
      </c>
      <c r="E2031" s="94">
        <v>14336414.16</v>
      </c>
    </row>
    <row r="2032" spans="1:5">
      <c r="A2032" s="96" t="s">
        <v>530</v>
      </c>
      <c r="B2032" s="91">
        <v>242980027</v>
      </c>
      <c r="C2032" s="91">
        <v>101371080.5</v>
      </c>
      <c r="D2032" s="92">
        <v>41.719923135904502</v>
      </c>
      <c r="E2032" s="91">
        <v>14213969.08</v>
      </c>
    </row>
    <row r="2033" spans="1:5">
      <c r="A2033" s="97" t="s">
        <v>531</v>
      </c>
      <c r="B2033" s="91">
        <v>105886243</v>
      </c>
      <c r="C2033" s="91">
        <v>35809394.770000003</v>
      </c>
      <c r="D2033" s="92">
        <v>33.818741467671103</v>
      </c>
      <c r="E2033" s="91">
        <v>8022797.79</v>
      </c>
    </row>
    <row r="2034" spans="1:5">
      <c r="A2034" s="98" t="s">
        <v>532</v>
      </c>
      <c r="B2034" s="91">
        <v>68016028</v>
      </c>
      <c r="C2034" s="91">
        <v>22525544.350000001</v>
      </c>
      <c r="D2034" s="92">
        <v>33.117994408611999</v>
      </c>
      <c r="E2034" s="91">
        <v>5274972.29</v>
      </c>
    </row>
    <row r="2035" spans="1:5">
      <c r="A2035" s="98" t="s">
        <v>533</v>
      </c>
      <c r="B2035" s="91">
        <v>37870215</v>
      </c>
      <c r="C2035" s="91">
        <v>13283850.42</v>
      </c>
      <c r="D2035" s="92">
        <v>35.077303944537903</v>
      </c>
      <c r="E2035" s="91">
        <v>2747825.5</v>
      </c>
    </row>
    <row r="2036" spans="1:5" ht="26.4">
      <c r="A2036" s="97" t="s">
        <v>535</v>
      </c>
      <c r="B2036" s="91">
        <v>78255727</v>
      </c>
      <c r="C2036" s="91">
        <v>37156152.009999998</v>
      </c>
      <c r="D2036" s="92">
        <v>47.480425311236303</v>
      </c>
      <c r="E2036" s="91">
        <v>2581608.3199999998</v>
      </c>
    </row>
    <row r="2037" spans="1:5">
      <c r="A2037" s="98" t="s">
        <v>536</v>
      </c>
      <c r="B2037" s="91">
        <v>76816316</v>
      </c>
      <c r="C2037" s="91">
        <v>36340933.469999999</v>
      </c>
      <c r="D2037" s="92">
        <v>47.308873117528798</v>
      </c>
      <c r="E2037" s="91">
        <v>2476142.58</v>
      </c>
    </row>
    <row r="2038" spans="1:5">
      <c r="A2038" s="98" t="s">
        <v>537</v>
      </c>
      <c r="B2038" s="91">
        <v>1439411</v>
      </c>
      <c r="C2038" s="91">
        <v>815218.54</v>
      </c>
      <c r="D2038" s="92">
        <v>56.635564130050398</v>
      </c>
      <c r="E2038" s="91">
        <v>105465.74</v>
      </c>
    </row>
    <row r="2039" spans="1:5" ht="26.4">
      <c r="A2039" s="97" t="s">
        <v>538</v>
      </c>
      <c r="B2039" s="91">
        <v>216382</v>
      </c>
      <c r="C2039" s="91">
        <v>190241.19</v>
      </c>
      <c r="D2039" s="92">
        <v>87.919138375650505</v>
      </c>
      <c r="E2039" s="91">
        <v>0</v>
      </c>
    </row>
    <row r="2040" spans="1:5">
      <c r="A2040" s="98" t="s">
        <v>540</v>
      </c>
      <c r="B2040" s="91">
        <v>216382</v>
      </c>
      <c r="C2040" s="91">
        <v>190241.19</v>
      </c>
      <c r="D2040" s="92">
        <v>87.919138375650505</v>
      </c>
      <c r="E2040" s="91">
        <v>0</v>
      </c>
    </row>
    <row r="2041" spans="1:5" ht="26.4">
      <c r="A2041" s="97" t="s">
        <v>541</v>
      </c>
      <c r="B2041" s="91">
        <v>58621675</v>
      </c>
      <c r="C2041" s="91">
        <v>28215292.530000001</v>
      </c>
      <c r="D2041" s="92">
        <v>48.1311605818155</v>
      </c>
      <c r="E2041" s="91">
        <v>3609562.97</v>
      </c>
    </row>
    <row r="2042" spans="1:5">
      <c r="A2042" s="98" t="s">
        <v>542</v>
      </c>
      <c r="B2042" s="91">
        <v>8515860</v>
      </c>
      <c r="C2042" s="91">
        <v>6957478.9699999997</v>
      </c>
      <c r="D2042" s="92">
        <v>81.7002507086777</v>
      </c>
      <c r="E2042" s="91">
        <v>955179.97</v>
      </c>
    </row>
    <row r="2043" spans="1:5" ht="26.4">
      <c r="A2043" s="99" t="s">
        <v>573</v>
      </c>
      <c r="B2043" s="91">
        <v>8515860</v>
      </c>
      <c r="C2043" s="91">
        <v>6957478.9699999997</v>
      </c>
      <c r="D2043" s="92">
        <v>81.7002507086777</v>
      </c>
      <c r="E2043" s="91">
        <v>955179.97</v>
      </c>
    </row>
    <row r="2044" spans="1:5" ht="26.4">
      <c r="A2044" s="104" t="s">
        <v>574</v>
      </c>
      <c r="B2044" s="91">
        <v>8508897</v>
      </c>
      <c r="C2044" s="91">
        <v>6950516</v>
      </c>
      <c r="D2044" s="92">
        <v>81.685276011685204</v>
      </c>
      <c r="E2044" s="91">
        <v>948217</v>
      </c>
    </row>
    <row r="2045" spans="1:5" ht="26.4">
      <c r="A2045" s="104" t="s">
        <v>589</v>
      </c>
      <c r="B2045" s="91">
        <v>6963</v>
      </c>
      <c r="C2045" s="91">
        <v>6962.97</v>
      </c>
      <c r="D2045" s="92">
        <v>99.999569151227902</v>
      </c>
      <c r="E2045" s="91">
        <v>6962.97</v>
      </c>
    </row>
    <row r="2046" spans="1:5" ht="52.8">
      <c r="A2046" s="98" t="s">
        <v>544</v>
      </c>
      <c r="B2046" s="91">
        <v>289164</v>
      </c>
      <c r="C2046" s="91">
        <v>81415.12</v>
      </c>
      <c r="D2046" s="92">
        <v>28.1553443720519</v>
      </c>
      <c r="E2046" s="91">
        <v>0</v>
      </c>
    </row>
    <row r="2047" spans="1:5" ht="39.6">
      <c r="A2047" s="99" t="s">
        <v>545</v>
      </c>
      <c r="B2047" s="91">
        <v>289157</v>
      </c>
      <c r="C2047" s="91">
        <v>81409</v>
      </c>
      <c r="D2047" s="92">
        <v>28.1539094678669</v>
      </c>
      <c r="E2047" s="91">
        <v>0</v>
      </c>
    </row>
    <row r="2048" spans="1:5" ht="66">
      <c r="A2048" s="99" t="s">
        <v>546</v>
      </c>
      <c r="B2048" s="91">
        <v>7</v>
      </c>
      <c r="C2048" s="91">
        <v>6.12</v>
      </c>
      <c r="D2048" s="92">
        <v>87.428571428571402</v>
      </c>
      <c r="E2048" s="91">
        <v>0</v>
      </c>
    </row>
    <row r="2049" spans="1:5" ht="26.4">
      <c r="A2049" s="98" t="s">
        <v>547</v>
      </c>
      <c r="B2049" s="91">
        <v>49816651</v>
      </c>
      <c r="C2049" s="91">
        <v>21176398.440000001</v>
      </c>
      <c r="D2049" s="92">
        <v>42.508675342306702</v>
      </c>
      <c r="E2049" s="91">
        <v>2654383</v>
      </c>
    </row>
    <row r="2050" spans="1:5" ht="26.4">
      <c r="A2050" s="99" t="s">
        <v>548</v>
      </c>
      <c r="B2050" s="91">
        <v>36676689</v>
      </c>
      <c r="C2050" s="91">
        <v>14119299.48</v>
      </c>
      <c r="D2050" s="92">
        <v>38.496657863527403</v>
      </c>
      <c r="E2050" s="91">
        <v>2340870</v>
      </c>
    </row>
    <row r="2051" spans="1:5" ht="39.6">
      <c r="A2051" s="99" t="s">
        <v>549</v>
      </c>
      <c r="B2051" s="91">
        <v>13139962</v>
      </c>
      <c r="C2051" s="91">
        <v>7057098.96</v>
      </c>
      <c r="D2051" s="92">
        <v>53.707148924783802</v>
      </c>
      <c r="E2051" s="91">
        <v>313513</v>
      </c>
    </row>
    <row r="2052" spans="1:5">
      <c r="A2052" s="96" t="s">
        <v>550</v>
      </c>
      <c r="B2052" s="91">
        <v>6647897</v>
      </c>
      <c r="C2052" s="91">
        <v>379216.43</v>
      </c>
      <c r="D2052" s="92">
        <v>5.7043066401299498</v>
      </c>
      <c r="E2052" s="91">
        <v>122445.08</v>
      </c>
    </row>
    <row r="2053" spans="1:5">
      <c r="A2053" s="97" t="s">
        <v>551</v>
      </c>
      <c r="B2053" s="91">
        <v>6647897</v>
      </c>
      <c r="C2053" s="91">
        <v>379216.43</v>
      </c>
      <c r="D2053" s="92">
        <v>5.7043066401299498</v>
      </c>
      <c r="E2053" s="91">
        <v>122445.08</v>
      </c>
    </row>
    <row r="2054" spans="1:5">
      <c r="A2054" s="90" t="s">
        <v>116</v>
      </c>
      <c r="B2054" s="91">
        <v>-923117</v>
      </c>
      <c r="C2054" s="91">
        <v>141851042.47</v>
      </c>
      <c r="D2054" s="92">
        <v>-15366.5291041114</v>
      </c>
      <c r="E2054" s="91">
        <v>-3804068.47</v>
      </c>
    </row>
    <row r="2055" spans="1:5">
      <c r="A2055" s="90" t="s">
        <v>561</v>
      </c>
      <c r="B2055" s="91">
        <v>923117</v>
      </c>
      <c r="C2055" s="91">
        <v>-141851042.47</v>
      </c>
      <c r="D2055" s="92">
        <v>-15366.5291041114</v>
      </c>
      <c r="E2055" s="91">
        <v>3804068.47</v>
      </c>
    </row>
    <row r="2056" spans="1:5">
      <c r="A2056" s="96" t="s">
        <v>570</v>
      </c>
      <c r="B2056" s="91">
        <v>923117</v>
      </c>
      <c r="C2056" s="91">
        <v>-141851042.47</v>
      </c>
      <c r="D2056" s="92">
        <v>-15366.5291041114</v>
      </c>
      <c r="E2056" s="91">
        <v>3804068.47</v>
      </c>
    </row>
    <row r="2057" spans="1:5" ht="26.4">
      <c r="A2057" s="97" t="s">
        <v>565</v>
      </c>
      <c r="B2057" s="91">
        <v>363164</v>
      </c>
      <c r="C2057" s="91">
        <v>-151474.48000000001</v>
      </c>
      <c r="D2057" s="92">
        <v>-41.709662852044801</v>
      </c>
      <c r="E2057" s="91">
        <v>-7773.53</v>
      </c>
    </row>
    <row r="2058" spans="1:5" ht="26.4">
      <c r="A2058" s="97" t="s">
        <v>566</v>
      </c>
      <c r="B2058" s="91">
        <v>559953</v>
      </c>
      <c r="C2058" s="91">
        <v>-559939.81000000006</v>
      </c>
      <c r="D2058" s="92">
        <v>-99.997644445158798</v>
      </c>
      <c r="E2058" s="91">
        <v>-7505.32</v>
      </c>
    </row>
    <row r="2059" spans="1:5">
      <c r="A2059" s="90"/>
      <c r="B2059" s="91"/>
      <c r="C2059" s="91"/>
      <c r="D2059" s="92"/>
      <c r="E2059" s="91"/>
    </row>
    <row r="2060" spans="1:5">
      <c r="A2060" s="93" t="s">
        <v>569</v>
      </c>
      <c r="B2060" s="94"/>
      <c r="C2060" s="94"/>
      <c r="D2060" s="95"/>
      <c r="E2060" s="94"/>
    </row>
    <row r="2061" spans="1:5">
      <c r="A2061" s="93" t="s">
        <v>508</v>
      </c>
      <c r="B2061" s="94">
        <v>239871686</v>
      </c>
      <c r="C2061" s="94">
        <v>234988259.87</v>
      </c>
      <c r="D2061" s="95">
        <v>97.9641506626172</v>
      </c>
      <c r="E2061" s="94">
        <v>9478924.5500000007</v>
      </c>
    </row>
    <row r="2062" spans="1:5" ht="26.4">
      <c r="A2062" s="96" t="s">
        <v>509</v>
      </c>
      <c r="B2062" s="91">
        <v>12114994</v>
      </c>
      <c r="C2062" s="91">
        <v>7438417.5700000003</v>
      </c>
      <c r="D2062" s="92">
        <v>61.398442046277502</v>
      </c>
      <c r="E2062" s="91">
        <v>5562737.21</v>
      </c>
    </row>
    <row r="2063" spans="1:5">
      <c r="A2063" s="96" t="s">
        <v>512</v>
      </c>
      <c r="B2063" s="91">
        <v>367777</v>
      </c>
      <c r="C2063" s="91">
        <v>160927.29999999999</v>
      </c>
      <c r="D2063" s="92">
        <v>43.756760210671104</v>
      </c>
      <c r="E2063" s="91">
        <v>5537.34</v>
      </c>
    </row>
    <row r="2064" spans="1:5">
      <c r="A2064" s="97" t="s">
        <v>513</v>
      </c>
      <c r="B2064" s="91">
        <v>152202</v>
      </c>
      <c r="C2064" s="91">
        <v>31906</v>
      </c>
      <c r="D2064" s="92">
        <v>20.9629308419075</v>
      </c>
      <c r="E2064" s="91">
        <v>0</v>
      </c>
    </row>
    <row r="2065" spans="1:5">
      <c r="A2065" s="98" t="s">
        <v>577</v>
      </c>
      <c r="B2065" s="91">
        <v>152202</v>
      </c>
      <c r="C2065" s="91">
        <v>31906</v>
      </c>
      <c r="D2065" s="92">
        <v>20.9629308419075</v>
      </c>
      <c r="E2065" s="91">
        <v>0</v>
      </c>
    </row>
    <row r="2066" spans="1:5" ht="26.4">
      <c r="A2066" s="99" t="s">
        <v>578</v>
      </c>
      <c r="B2066" s="91">
        <v>152202</v>
      </c>
      <c r="C2066" s="91">
        <v>31906</v>
      </c>
      <c r="D2066" s="92">
        <v>20.9629308419075</v>
      </c>
      <c r="E2066" s="91">
        <v>0</v>
      </c>
    </row>
    <row r="2067" spans="1:5" ht="26.4">
      <c r="A2067" s="104" t="s">
        <v>579</v>
      </c>
      <c r="B2067" s="91">
        <v>52202</v>
      </c>
      <c r="C2067" s="91">
        <v>31906</v>
      </c>
      <c r="D2067" s="92">
        <v>61.1202635914333</v>
      </c>
      <c r="E2067" s="91">
        <v>0</v>
      </c>
    </row>
    <row r="2068" spans="1:5" ht="26.4">
      <c r="A2068" s="104" t="s">
        <v>596</v>
      </c>
      <c r="B2068" s="91">
        <v>100000</v>
      </c>
      <c r="C2068" s="91">
        <v>0</v>
      </c>
      <c r="D2068" s="92">
        <v>0</v>
      </c>
      <c r="E2068" s="91">
        <v>0</v>
      </c>
    </row>
    <row r="2069" spans="1:5">
      <c r="A2069" s="97" t="s">
        <v>515</v>
      </c>
      <c r="B2069" s="91">
        <v>100907</v>
      </c>
      <c r="C2069" s="91">
        <v>52190.68</v>
      </c>
      <c r="D2069" s="92">
        <v>51.721565401805599</v>
      </c>
      <c r="E2069" s="91">
        <v>5537.34</v>
      </c>
    </row>
    <row r="2070" spans="1:5">
      <c r="A2070" s="98" t="s">
        <v>516</v>
      </c>
      <c r="B2070" s="91">
        <v>100907</v>
      </c>
      <c r="C2070" s="91">
        <v>52190.68</v>
      </c>
      <c r="D2070" s="92">
        <v>51.721565401805599</v>
      </c>
      <c r="E2070" s="91">
        <v>5537.34</v>
      </c>
    </row>
    <row r="2071" spans="1:5" ht="26.4">
      <c r="A2071" s="99" t="s">
        <v>517</v>
      </c>
      <c r="B2071" s="91">
        <v>100907</v>
      </c>
      <c r="C2071" s="91">
        <v>52190.68</v>
      </c>
      <c r="D2071" s="92">
        <v>51.721565401805599</v>
      </c>
      <c r="E2071" s="91">
        <v>14333.97</v>
      </c>
    </row>
    <row r="2072" spans="1:5" ht="39.6">
      <c r="A2072" s="99" t="s">
        <v>518</v>
      </c>
      <c r="B2072" s="91">
        <v>0</v>
      </c>
      <c r="C2072" s="91">
        <v>0</v>
      </c>
      <c r="D2072" s="92">
        <v>0</v>
      </c>
      <c r="E2072" s="91">
        <v>-8796.6299999999992</v>
      </c>
    </row>
    <row r="2073" spans="1:5" ht="26.4">
      <c r="A2073" s="97" t="s">
        <v>520</v>
      </c>
      <c r="B2073" s="91">
        <v>114668</v>
      </c>
      <c r="C2073" s="91">
        <v>76830.62</v>
      </c>
      <c r="D2073" s="92">
        <v>67.002668573621193</v>
      </c>
      <c r="E2073" s="91">
        <v>0</v>
      </c>
    </row>
    <row r="2074" spans="1:5" ht="39.6">
      <c r="A2074" s="98" t="s">
        <v>521</v>
      </c>
      <c r="B2074" s="91">
        <v>114668</v>
      </c>
      <c r="C2074" s="91">
        <v>76830.62</v>
      </c>
      <c r="D2074" s="92">
        <v>67.002668573621193</v>
      </c>
      <c r="E2074" s="91">
        <v>0</v>
      </c>
    </row>
    <row r="2075" spans="1:5" ht="52.8">
      <c r="A2075" s="99" t="s">
        <v>522</v>
      </c>
      <c r="B2075" s="91">
        <v>16995</v>
      </c>
      <c r="C2075" s="91">
        <v>16994.62</v>
      </c>
      <c r="D2075" s="92">
        <v>99.997764048249493</v>
      </c>
      <c r="E2075" s="91">
        <v>0</v>
      </c>
    </row>
    <row r="2076" spans="1:5" ht="52.8">
      <c r="A2076" s="99" t="s">
        <v>523</v>
      </c>
      <c r="B2076" s="91">
        <v>97673</v>
      </c>
      <c r="C2076" s="91">
        <v>59836</v>
      </c>
      <c r="D2076" s="92">
        <v>61.261556417843202</v>
      </c>
      <c r="E2076" s="91">
        <v>0</v>
      </c>
    </row>
    <row r="2077" spans="1:5">
      <c r="A2077" s="96" t="s">
        <v>526</v>
      </c>
      <c r="B2077" s="91">
        <v>227388915</v>
      </c>
      <c r="C2077" s="91">
        <v>227388915</v>
      </c>
      <c r="D2077" s="92">
        <v>100</v>
      </c>
      <c r="E2077" s="91">
        <v>3910650</v>
      </c>
    </row>
    <row r="2078" spans="1:5" ht="26.4">
      <c r="A2078" s="97" t="s">
        <v>527</v>
      </c>
      <c r="B2078" s="91">
        <v>227388915</v>
      </c>
      <c r="C2078" s="91">
        <v>227388915</v>
      </c>
      <c r="D2078" s="92">
        <v>100</v>
      </c>
      <c r="E2078" s="91">
        <v>3910650</v>
      </c>
    </row>
    <row r="2079" spans="1:5">
      <c r="A2079" s="93" t="s">
        <v>529</v>
      </c>
      <c r="B2079" s="94">
        <v>240234850</v>
      </c>
      <c r="C2079" s="94">
        <v>95893487.859999999</v>
      </c>
      <c r="D2079" s="95">
        <v>39.916559924590501</v>
      </c>
      <c r="E2079" s="94">
        <v>13288527.25</v>
      </c>
    </row>
    <row r="2080" spans="1:5">
      <c r="A2080" s="96" t="s">
        <v>530</v>
      </c>
      <c r="B2080" s="91">
        <v>233632365</v>
      </c>
      <c r="C2080" s="91">
        <v>95515844.480000004</v>
      </c>
      <c r="D2080" s="92">
        <v>40.882967768613703</v>
      </c>
      <c r="E2080" s="91">
        <v>13166082.17</v>
      </c>
    </row>
    <row r="2081" spans="1:5">
      <c r="A2081" s="97" t="s">
        <v>531</v>
      </c>
      <c r="B2081" s="91">
        <v>103764430</v>
      </c>
      <c r="C2081" s="91">
        <v>35340233.969999999</v>
      </c>
      <c r="D2081" s="92">
        <v>34.058139161946002</v>
      </c>
      <c r="E2081" s="91">
        <v>7879984.9699999997</v>
      </c>
    </row>
    <row r="2082" spans="1:5">
      <c r="A2082" s="98" t="s">
        <v>532</v>
      </c>
      <c r="B2082" s="91">
        <v>67054750</v>
      </c>
      <c r="C2082" s="91">
        <v>22268237.690000001</v>
      </c>
      <c r="D2082" s="92">
        <v>33.209038420097002</v>
      </c>
      <c r="E2082" s="91">
        <v>5215105.2699999996</v>
      </c>
    </row>
    <row r="2083" spans="1:5">
      <c r="A2083" s="98" t="s">
        <v>533</v>
      </c>
      <c r="B2083" s="91">
        <v>36709680</v>
      </c>
      <c r="C2083" s="91">
        <v>13071996.279999999</v>
      </c>
      <c r="D2083" s="92">
        <v>35.609126203224903</v>
      </c>
      <c r="E2083" s="91">
        <v>2664879.7000000002</v>
      </c>
    </row>
    <row r="2084" spans="1:5" ht="26.4">
      <c r="A2084" s="97" t="s">
        <v>535</v>
      </c>
      <c r="B2084" s="91">
        <v>72137510</v>
      </c>
      <c r="C2084" s="91">
        <v>32669959.879999999</v>
      </c>
      <c r="D2084" s="92">
        <v>45.288449629048699</v>
      </c>
      <c r="E2084" s="91">
        <v>2495002.2000000002</v>
      </c>
    </row>
    <row r="2085" spans="1:5">
      <c r="A2085" s="98" t="s">
        <v>536</v>
      </c>
      <c r="B2085" s="91">
        <v>70698099</v>
      </c>
      <c r="C2085" s="91">
        <v>31854741.34</v>
      </c>
      <c r="D2085" s="92">
        <v>45.057422746260798</v>
      </c>
      <c r="E2085" s="91">
        <v>2389536.46</v>
      </c>
    </row>
    <row r="2086" spans="1:5">
      <c r="A2086" s="98" t="s">
        <v>537</v>
      </c>
      <c r="B2086" s="91">
        <v>1439411</v>
      </c>
      <c r="C2086" s="91">
        <v>815218.54</v>
      </c>
      <c r="D2086" s="92">
        <v>56.635564130050398</v>
      </c>
      <c r="E2086" s="91">
        <v>105465.74</v>
      </c>
    </row>
    <row r="2087" spans="1:5" ht="26.4">
      <c r="A2087" s="97" t="s">
        <v>538</v>
      </c>
      <c r="B2087" s="91">
        <v>216382</v>
      </c>
      <c r="C2087" s="91">
        <v>190241.19</v>
      </c>
      <c r="D2087" s="92">
        <v>87.919138375650505</v>
      </c>
      <c r="E2087" s="91">
        <v>0</v>
      </c>
    </row>
    <row r="2088" spans="1:5">
      <c r="A2088" s="98" t="s">
        <v>540</v>
      </c>
      <c r="B2088" s="91">
        <v>216382</v>
      </c>
      <c r="C2088" s="91">
        <v>190241.19</v>
      </c>
      <c r="D2088" s="92">
        <v>87.919138375650505</v>
      </c>
      <c r="E2088" s="91">
        <v>0</v>
      </c>
    </row>
    <row r="2089" spans="1:5" ht="26.4">
      <c r="A2089" s="97" t="s">
        <v>541</v>
      </c>
      <c r="B2089" s="91">
        <v>57514043</v>
      </c>
      <c r="C2089" s="91">
        <v>27315409.440000001</v>
      </c>
      <c r="D2089" s="92">
        <v>47.493460753576301</v>
      </c>
      <c r="E2089" s="91">
        <v>2791095</v>
      </c>
    </row>
    <row r="2090" spans="1:5">
      <c r="A2090" s="98" t="s">
        <v>542</v>
      </c>
      <c r="B2090" s="91">
        <v>7697392</v>
      </c>
      <c r="C2090" s="91">
        <v>6139011</v>
      </c>
      <c r="D2090" s="92">
        <v>79.754428512930104</v>
      </c>
      <c r="E2090" s="91">
        <v>136712</v>
      </c>
    </row>
    <row r="2091" spans="1:5" ht="26.4">
      <c r="A2091" s="99" t="s">
        <v>573</v>
      </c>
      <c r="B2091" s="91">
        <v>7697392</v>
      </c>
      <c r="C2091" s="91">
        <v>6139011</v>
      </c>
      <c r="D2091" s="92">
        <v>79.754428512930104</v>
      </c>
      <c r="E2091" s="91">
        <v>136712</v>
      </c>
    </row>
    <row r="2092" spans="1:5" ht="26.4">
      <c r="A2092" s="104" t="s">
        <v>574</v>
      </c>
      <c r="B2092" s="91">
        <v>7697392</v>
      </c>
      <c r="C2092" s="91">
        <v>6139011</v>
      </c>
      <c r="D2092" s="92">
        <v>79.754428512930104</v>
      </c>
      <c r="E2092" s="91">
        <v>136712</v>
      </c>
    </row>
    <row r="2093" spans="1:5" ht="26.4">
      <c r="A2093" s="98" t="s">
        <v>547</v>
      </c>
      <c r="B2093" s="91">
        <v>49816651</v>
      </c>
      <c r="C2093" s="91">
        <v>21176398.440000001</v>
      </c>
      <c r="D2093" s="92">
        <v>42.508675342306702</v>
      </c>
      <c r="E2093" s="91">
        <v>2654383</v>
      </c>
    </row>
    <row r="2094" spans="1:5" ht="26.4">
      <c r="A2094" s="99" t="s">
        <v>548</v>
      </c>
      <c r="B2094" s="91">
        <v>36676689</v>
      </c>
      <c r="C2094" s="91">
        <v>14119299.48</v>
      </c>
      <c r="D2094" s="92">
        <v>38.496657863527403</v>
      </c>
      <c r="E2094" s="91">
        <v>2340870</v>
      </c>
    </row>
    <row r="2095" spans="1:5" ht="39.6">
      <c r="A2095" s="99" t="s">
        <v>549</v>
      </c>
      <c r="B2095" s="91">
        <v>13139962</v>
      </c>
      <c r="C2095" s="91">
        <v>7057098.96</v>
      </c>
      <c r="D2095" s="92">
        <v>53.707148924783802</v>
      </c>
      <c r="E2095" s="91">
        <v>313513</v>
      </c>
    </row>
    <row r="2096" spans="1:5">
      <c r="A2096" s="96" t="s">
        <v>550</v>
      </c>
      <c r="B2096" s="91">
        <v>6602485</v>
      </c>
      <c r="C2096" s="91">
        <v>377643.38</v>
      </c>
      <c r="D2096" s="92">
        <v>5.71971583426543</v>
      </c>
      <c r="E2096" s="91">
        <v>122445.08</v>
      </c>
    </row>
    <row r="2097" spans="1:5">
      <c r="A2097" s="97" t="s">
        <v>551</v>
      </c>
      <c r="B2097" s="91">
        <v>6602485</v>
      </c>
      <c r="C2097" s="91">
        <v>377643.38</v>
      </c>
      <c r="D2097" s="92">
        <v>5.71971583426543</v>
      </c>
      <c r="E2097" s="91">
        <v>122445.08</v>
      </c>
    </row>
    <row r="2098" spans="1:5">
      <c r="A2098" s="90" t="s">
        <v>116</v>
      </c>
      <c r="B2098" s="91">
        <v>-363164</v>
      </c>
      <c r="C2098" s="91">
        <v>139094772.00999999</v>
      </c>
      <c r="D2098" s="92">
        <v>-38300.815061514899</v>
      </c>
      <c r="E2098" s="91">
        <v>-3809602.7</v>
      </c>
    </row>
    <row r="2099" spans="1:5">
      <c r="A2099" s="90" t="s">
        <v>561</v>
      </c>
      <c r="B2099" s="91">
        <v>363164</v>
      </c>
      <c r="C2099" s="91">
        <v>-139094772.00999999</v>
      </c>
      <c r="D2099" s="92">
        <v>-38300.815061514899</v>
      </c>
      <c r="E2099" s="91">
        <v>3809602.7</v>
      </c>
    </row>
    <row r="2100" spans="1:5">
      <c r="A2100" s="96" t="s">
        <v>570</v>
      </c>
      <c r="B2100" s="91">
        <v>363164</v>
      </c>
      <c r="C2100" s="91">
        <v>-139094772.00999999</v>
      </c>
      <c r="D2100" s="92">
        <v>-38300.815061514899</v>
      </c>
      <c r="E2100" s="91">
        <v>3809602.7</v>
      </c>
    </row>
    <row r="2101" spans="1:5" ht="26.4">
      <c r="A2101" s="97" t="s">
        <v>565</v>
      </c>
      <c r="B2101" s="91">
        <v>363164</v>
      </c>
      <c r="C2101" s="91">
        <v>-151474.48000000001</v>
      </c>
      <c r="D2101" s="92">
        <v>-41.709662852044801</v>
      </c>
      <c r="E2101" s="91">
        <v>-7773.53</v>
      </c>
    </row>
    <row r="2102" spans="1:5">
      <c r="A2102" s="90"/>
      <c r="B2102" s="91"/>
      <c r="C2102" s="91"/>
      <c r="D2102" s="92"/>
      <c r="E2102" s="91"/>
    </row>
    <row r="2103" spans="1:5" ht="26.4">
      <c r="A2103" s="93" t="s">
        <v>571</v>
      </c>
      <c r="B2103" s="94"/>
      <c r="C2103" s="94"/>
      <c r="D2103" s="95"/>
      <c r="E2103" s="94"/>
    </row>
    <row r="2104" spans="1:5">
      <c r="A2104" s="93" t="s">
        <v>508</v>
      </c>
      <c r="B2104" s="94">
        <v>8833121</v>
      </c>
      <c r="C2104" s="94">
        <v>8613079.5299999993</v>
      </c>
      <c r="D2104" s="95">
        <v>97.508904610273106</v>
      </c>
      <c r="E2104" s="94">
        <v>1053421.1399999999</v>
      </c>
    </row>
    <row r="2105" spans="1:5" ht="26.4">
      <c r="A2105" s="96" t="s">
        <v>509</v>
      </c>
      <c r="B2105" s="91">
        <v>0</v>
      </c>
      <c r="C2105" s="91">
        <v>26694.89</v>
      </c>
      <c r="D2105" s="92">
        <v>0</v>
      </c>
      <c r="E2105" s="91">
        <v>0</v>
      </c>
    </row>
    <row r="2106" spans="1:5">
      <c r="A2106" s="96" t="s">
        <v>510</v>
      </c>
      <c r="B2106" s="91">
        <v>506403</v>
      </c>
      <c r="C2106" s="91">
        <v>451632.1</v>
      </c>
      <c r="D2106" s="92">
        <v>89.184325527297403</v>
      </c>
      <c r="E2106" s="91">
        <v>33199.599999999999</v>
      </c>
    </row>
    <row r="2107" spans="1:5">
      <c r="A2107" s="97" t="s">
        <v>511</v>
      </c>
      <c r="B2107" s="91">
        <v>506403</v>
      </c>
      <c r="C2107" s="91">
        <v>451632.1</v>
      </c>
      <c r="D2107" s="92">
        <v>89.184325527297403</v>
      </c>
      <c r="E2107" s="91">
        <v>33199.599999999999</v>
      </c>
    </row>
    <row r="2108" spans="1:5">
      <c r="A2108" s="96" t="s">
        <v>512</v>
      </c>
      <c r="B2108" s="91">
        <v>220219</v>
      </c>
      <c r="C2108" s="91">
        <v>28253.54</v>
      </c>
      <c r="D2108" s="92">
        <v>12.829746752096799</v>
      </c>
      <c r="E2108" s="91">
        <v>25953.54</v>
      </c>
    </row>
    <row r="2109" spans="1:5">
      <c r="A2109" s="97" t="s">
        <v>513</v>
      </c>
      <c r="B2109" s="91">
        <v>220219</v>
      </c>
      <c r="C2109" s="91">
        <v>28253.54</v>
      </c>
      <c r="D2109" s="92">
        <v>12.829746752096799</v>
      </c>
      <c r="E2109" s="91">
        <v>25953.54</v>
      </c>
    </row>
    <row r="2110" spans="1:5">
      <c r="A2110" s="98" t="s">
        <v>577</v>
      </c>
      <c r="B2110" s="91">
        <v>220219</v>
      </c>
      <c r="C2110" s="91">
        <v>28253.54</v>
      </c>
      <c r="D2110" s="92">
        <v>12.829746752096799</v>
      </c>
      <c r="E2110" s="91">
        <v>25953.54</v>
      </c>
    </row>
    <row r="2111" spans="1:5" ht="26.4">
      <c r="A2111" s="99" t="s">
        <v>578</v>
      </c>
      <c r="B2111" s="91">
        <v>220219</v>
      </c>
      <c r="C2111" s="91">
        <v>28253.54</v>
      </c>
      <c r="D2111" s="92">
        <v>12.829746752096799</v>
      </c>
      <c r="E2111" s="91">
        <v>25953.54</v>
      </c>
    </row>
    <row r="2112" spans="1:5" ht="26.4">
      <c r="A2112" s="104" t="s">
        <v>579</v>
      </c>
      <c r="B2112" s="91">
        <v>53353</v>
      </c>
      <c r="C2112" s="91">
        <v>140.94</v>
      </c>
      <c r="D2112" s="92">
        <v>0.26416508912338998</v>
      </c>
      <c r="E2112" s="91">
        <v>140.94</v>
      </c>
    </row>
    <row r="2113" spans="1:5" ht="26.4">
      <c r="A2113" s="104" t="s">
        <v>580</v>
      </c>
      <c r="B2113" s="91">
        <v>166866</v>
      </c>
      <c r="C2113" s="91">
        <v>28112.6</v>
      </c>
      <c r="D2113" s="92">
        <v>16.847410497045502</v>
      </c>
      <c r="E2113" s="91">
        <v>25812.6</v>
      </c>
    </row>
    <row r="2114" spans="1:5">
      <c r="A2114" s="96" t="s">
        <v>526</v>
      </c>
      <c r="B2114" s="91">
        <v>8106499</v>
      </c>
      <c r="C2114" s="91">
        <v>8106499</v>
      </c>
      <c r="D2114" s="92">
        <v>100</v>
      </c>
      <c r="E2114" s="91">
        <v>994268</v>
      </c>
    </row>
    <row r="2115" spans="1:5" ht="26.4">
      <c r="A2115" s="97" t="s">
        <v>527</v>
      </c>
      <c r="B2115" s="91">
        <v>8106499</v>
      </c>
      <c r="C2115" s="91">
        <v>8106499</v>
      </c>
      <c r="D2115" s="92">
        <v>100</v>
      </c>
      <c r="E2115" s="91">
        <v>994268</v>
      </c>
    </row>
    <row r="2116" spans="1:5">
      <c r="A2116" s="93" t="s">
        <v>529</v>
      </c>
      <c r="B2116" s="94">
        <v>9393074</v>
      </c>
      <c r="C2116" s="94">
        <v>5856809.0700000003</v>
      </c>
      <c r="D2116" s="95">
        <v>62.352421262730402</v>
      </c>
      <c r="E2116" s="94">
        <v>1047886.91</v>
      </c>
    </row>
    <row r="2117" spans="1:5">
      <c r="A2117" s="96" t="s">
        <v>530</v>
      </c>
      <c r="B2117" s="91">
        <v>9347662</v>
      </c>
      <c r="C2117" s="91">
        <v>5855236.0199999996</v>
      </c>
      <c r="D2117" s="92">
        <v>62.638508110370303</v>
      </c>
      <c r="E2117" s="91">
        <v>1047886.91</v>
      </c>
    </row>
    <row r="2118" spans="1:5">
      <c r="A2118" s="97" t="s">
        <v>531</v>
      </c>
      <c r="B2118" s="91">
        <v>2121813</v>
      </c>
      <c r="C2118" s="91">
        <v>469160.8</v>
      </c>
      <c r="D2118" s="92">
        <v>22.111317067055399</v>
      </c>
      <c r="E2118" s="91">
        <v>142812.82</v>
      </c>
    </row>
    <row r="2119" spans="1:5">
      <c r="A2119" s="98" t="s">
        <v>532</v>
      </c>
      <c r="B2119" s="91">
        <v>961278</v>
      </c>
      <c r="C2119" s="91">
        <v>257306.66</v>
      </c>
      <c r="D2119" s="92">
        <v>26.7671433237836</v>
      </c>
      <c r="E2119" s="91">
        <v>59867.02</v>
      </c>
    </row>
    <row r="2120" spans="1:5">
      <c r="A2120" s="98" t="s">
        <v>533</v>
      </c>
      <c r="B2120" s="91">
        <v>1160535</v>
      </c>
      <c r="C2120" s="91">
        <v>211854.14</v>
      </c>
      <c r="D2120" s="92">
        <v>18.254868659713001</v>
      </c>
      <c r="E2120" s="91">
        <v>82945.8</v>
      </c>
    </row>
    <row r="2121" spans="1:5" ht="26.4">
      <c r="A2121" s="97" t="s">
        <v>535</v>
      </c>
      <c r="B2121" s="91">
        <v>6118217</v>
      </c>
      <c r="C2121" s="91">
        <v>4486192.13</v>
      </c>
      <c r="D2121" s="92">
        <v>73.325155515079004</v>
      </c>
      <c r="E2121" s="91">
        <v>86606.12</v>
      </c>
    </row>
    <row r="2122" spans="1:5">
      <c r="A2122" s="98" t="s">
        <v>536</v>
      </c>
      <c r="B2122" s="91">
        <v>6118217</v>
      </c>
      <c r="C2122" s="91">
        <v>4486192.13</v>
      </c>
      <c r="D2122" s="92">
        <v>73.325155515079004</v>
      </c>
      <c r="E2122" s="91">
        <v>86606.12</v>
      </c>
    </row>
    <row r="2123" spans="1:5" ht="26.4">
      <c r="A2123" s="97" t="s">
        <v>541</v>
      </c>
      <c r="B2123" s="91">
        <v>1107632</v>
      </c>
      <c r="C2123" s="91">
        <v>899883.09</v>
      </c>
      <c r="D2123" s="92">
        <v>81.2438689023069</v>
      </c>
      <c r="E2123" s="91">
        <v>818467.97</v>
      </c>
    </row>
    <row r="2124" spans="1:5">
      <c r="A2124" s="98" t="s">
        <v>542</v>
      </c>
      <c r="B2124" s="91">
        <v>818468</v>
      </c>
      <c r="C2124" s="91">
        <v>818467.97</v>
      </c>
      <c r="D2124" s="92">
        <v>99.999996334615403</v>
      </c>
      <c r="E2124" s="91">
        <v>818467.97</v>
      </c>
    </row>
    <row r="2125" spans="1:5" ht="26.4">
      <c r="A2125" s="99" t="s">
        <v>573</v>
      </c>
      <c r="B2125" s="91">
        <v>818468</v>
      </c>
      <c r="C2125" s="91">
        <v>818467.97</v>
      </c>
      <c r="D2125" s="92">
        <v>99.999996334615403</v>
      </c>
      <c r="E2125" s="91">
        <v>818467.97</v>
      </c>
    </row>
    <row r="2126" spans="1:5" ht="26.4">
      <c r="A2126" s="104" t="s">
        <v>574</v>
      </c>
      <c r="B2126" s="91">
        <v>811505</v>
      </c>
      <c r="C2126" s="91">
        <v>811505</v>
      </c>
      <c r="D2126" s="92">
        <v>100</v>
      </c>
      <c r="E2126" s="91">
        <v>811505</v>
      </c>
    </row>
    <row r="2127" spans="1:5" ht="26.4">
      <c r="A2127" s="104" t="s">
        <v>589</v>
      </c>
      <c r="B2127" s="91">
        <v>6963</v>
      </c>
      <c r="C2127" s="91">
        <v>6962.97</v>
      </c>
      <c r="D2127" s="92">
        <v>99.999569151227902</v>
      </c>
      <c r="E2127" s="91">
        <v>6962.97</v>
      </c>
    </row>
    <row r="2128" spans="1:5" ht="52.8">
      <c r="A2128" s="98" t="s">
        <v>544</v>
      </c>
      <c r="B2128" s="91">
        <v>289164</v>
      </c>
      <c r="C2128" s="91">
        <v>81415.12</v>
      </c>
      <c r="D2128" s="92">
        <v>28.1553443720519</v>
      </c>
      <c r="E2128" s="91">
        <v>0</v>
      </c>
    </row>
    <row r="2129" spans="1:5" ht="39.6">
      <c r="A2129" s="99" t="s">
        <v>545</v>
      </c>
      <c r="B2129" s="91">
        <v>289157</v>
      </c>
      <c r="C2129" s="91">
        <v>81409</v>
      </c>
      <c r="D2129" s="92">
        <v>28.1539094678669</v>
      </c>
      <c r="E2129" s="91">
        <v>0</v>
      </c>
    </row>
    <row r="2130" spans="1:5" ht="66">
      <c r="A2130" s="99" t="s">
        <v>546</v>
      </c>
      <c r="B2130" s="91">
        <v>7</v>
      </c>
      <c r="C2130" s="91">
        <v>6.12</v>
      </c>
      <c r="D2130" s="92">
        <v>87.428571428571402</v>
      </c>
      <c r="E2130" s="91">
        <v>0</v>
      </c>
    </row>
    <row r="2131" spans="1:5">
      <c r="A2131" s="96" t="s">
        <v>550</v>
      </c>
      <c r="B2131" s="91">
        <v>45412</v>
      </c>
      <c r="C2131" s="91">
        <v>1573.05</v>
      </c>
      <c r="D2131" s="92">
        <v>3.4639522593147198</v>
      </c>
      <c r="E2131" s="91">
        <v>0</v>
      </c>
    </row>
    <row r="2132" spans="1:5">
      <c r="A2132" s="97" t="s">
        <v>551</v>
      </c>
      <c r="B2132" s="91">
        <v>45412</v>
      </c>
      <c r="C2132" s="91">
        <v>1573.05</v>
      </c>
      <c r="D2132" s="92">
        <v>3.4639522593147198</v>
      </c>
      <c r="E2132" s="91">
        <v>0</v>
      </c>
    </row>
    <row r="2133" spans="1:5">
      <c r="A2133" s="90" t="s">
        <v>116</v>
      </c>
      <c r="B2133" s="91">
        <v>-559953</v>
      </c>
      <c r="C2133" s="91">
        <v>2756270.46</v>
      </c>
      <c r="D2133" s="92">
        <v>-492.23246593910602</v>
      </c>
      <c r="E2133" s="91">
        <v>5534.23</v>
      </c>
    </row>
    <row r="2134" spans="1:5">
      <c r="A2134" s="90" t="s">
        <v>561</v>
      </c>
      <c r="B2134" s="91">
        <v>559953</v>
      </c>
      <c r="C2134" s="91">
        <v>-2756270.46</v>
      </c>
      <c r="D2134" s="92">
        <v>-492.23246593910602</v>
      </c>
      <c r="E2134" s="91">
        <v>-5534.23</v>
      </c>
    </row>
    <row r="2135" spans="1:5">
      <c r="A2135" s="96" t="s">
        <v>570</v>
      </c>
      <c r="B2135" s="91">
        <v>559953</v>
      </c>
      <c r="C2135" s="91">
        <v>-2756270.46</v>
      </c>
      <c r="D2135" s="92">
        <v>-492.23246593910602</v>
      </c>
      <c r="E2135" s="91">
        <v>-5534.23</v>
      </c>
    </row>
    <row r="2136" spans="1:5" ht="26.4">
      <c r="A2136" s="97" t="s">
        <v>566</v>
      </c>
      <c r="B2136" s="91">
        <v>559953</v>
      </c>
      <c r="C2136" s="91">
        <v>-559939.81000000006</v>
      </c>
      <c r="D2136" s="92">
        <v>-99.997644445158798</v>
      </c>
      <c r="E2136" s="91">
        <v>-7505.32</v>
      </c>
    </row>
    <row r="2137" spans="1:5">
      <c r="A2137" s="90"/>
      <c r="B2137" s="91"/>
      <c r="C2137" s="91"/>
      <c r="D2137" s="92"/>
      <c r="E2137" s="91"/>
    </row>
    <row r="2138" spans="1:5">
      <c r="A2138" s="103" t="s">
        <v>607</v>
      </c>
      <c r="B2138" s="91"/>
      <c r="C2138" s="91"/>
      <c r="D2138" s="92"/>
      <c r="E2138" s="91"/>
    </row>
    <row r="2139" spans="1:5">
      <c r="A2139" s="93" t="s">
        <v>508</v>
      </c>
      <c r="B2139" s="94">
        <v>7725745</v>
      </c>
      <c r="C2139" s="94">
        <v>7725745</v>
      </c>
      <c r="D2139" s="95">
        <v>100</v>
      </c>
      <c r="E2139" s="94">
        <v>95240</v>
      </c>
    </row>
    <row r="2140" spans="1:5">
      <c r="A2140" s="96" t="s">
        <v>512</v>
      </c>
      <c r="B2140" s="91">
        <v>23000</v>
      </c>
      <c r="C2140" s="91">
        <v>23000</v>
      </c>
      <c r="D2140" s="92">
        <v>100</v>
      </c>
      <c r="E2140" s="91">
        <v>0</v>
      </c>
    </row>
    <row r="2141" spans="1:5">
      <c r="A2141" s="97" t="s">
        <v>513</v>
      </c>
      <c r="B2141" s="91">
        <v>23000</v>
      </c>
      <c r="C2141" s="91">
        <v>23000</v>
      </c>
      <c r="D2141" s="92">
        <v>100</v>
      </c>
      <c r="E2141" s="91">
        <v>0</v>
      </c>
    </row>
    <row r="2142" spans="1:5">
      <c r="A2142" s="98" t="s">
        <v>577</v>
      </c>
      <c r="B2142" s="91">
        <v>23000</v>
      </c>
      <c r="C2142" s="91">
        <v>23000</v>
      </c>
      <c r="D2142" s="92">
        <v>100</v>
      </c>
      <c r="E2142" s="91">
        <v>0</v>
      </c>
    </row>
    <row r="2143" spans="1:5" ht="26.4">
      <c r="A2143" s="99" t="s">
        <v>578</v>
      </c>
      <c r="B2143" s="91">
        <v>23000</v>
      </c>
      <c r="C2143" s="91">
        <v>23000</v>
      </c>
      <c r="D2143" s="92">
        <v>100</v>
      </c>
      <c r="E2143" s="91">
        <v>0</v>
      </c>
    </row>
    <row r="2144" spans="1:5" ht="26.4">
      <c r="A2144" s="104" t="s">
        <v>579</v>
      </c>
      <c r="B2144" s="91">
        <v>23000</v>
      </c>
      <c r="C2144" s="91">
        <v>23000</v>
      </c>
      <c r="D2144" s="92">
        <v>100</v>
      </c>
      <c r="E2144" s="91">
        <v>0</v>
      </c>
    </row>
    <row r="2145" spans="1:5">
      <c r="A2145" s="96" t="s">
        <v>526</v>
      </c>
      <c r="B2145" s="91">
        <v>7702745</v>
      </c>
      <c r="C2145" s="91">
        <v>7702745</v>
      </c>
      <c r="D2145" s="92">
        <v>100</v>
      </c>
      <c r="E2145" s="91">
        <v>95240</v>
      </c>
    </row>
    <row r="2146" spans="1:5" ht="26.4">
      <c r="A2146" s="97" t="s">
        <v>527</v>
      </c>
      <c r="B2146" s="91">
        <v>7702745</v>
      </c>
      <c r="C2146" s="91">
        <v>7702745</v>
      </c>
      <c r="D2146" s="92">
        <v>100</v>
      </c>
      <c r="E2146" s="91">
        <v>95240</v>
      </c>
    </row>
    <row r="2147" spans="1:5">
      <c r="A2147" s="93" t="s">
        <v>529</v>
      </c>
      <c r="B2147" s="94">
        <v>7725745</v>
      </c>
      <c r="C2147" s="94">
        <v>2299190.79</v>
      </c>
      <c r="D2147" s="95">
        <v>29.7601175032311</v>
      </c>
      <c r="E2147" s="94">
        <v>548133.47</v>
      </c>
    </row>
    <row r="2148" spans="1:5">
      <c r="A2148" s="96" t="s">
        <v>530</v>
      </c>
      <c r="B2148" s="91">
        <v>7627112</v>
      </c>
      <c r="C2148" s="91">
        <v>2291567.79</v>
      </c>
      <c r="D2148" s="92">
        <v>30.0450260858894</v>
      </c>
      <c r="E2148" s="91">
        <v>548133.47</v>
      </c>
    </row>
    <row r="2149" spans="1:5">
      <c r="A2149" s="97" t="s">
        <v>531</v>
      </c>
      <c r="B2149" s="91">
        <v>7609583</v>
      </c>
      <c r="C2149" s="91">
        <v>2274986.79</v>
      </c>
      <c r="D2149" s="92">
        <v>29.896339786293201</v>
      </c>
      <c r="E2149" s="91">
        <v>548133.47</v>
      </c>
    </row>
    <row r="2150" spans="1:5">
      <c r="A2150" s="98" t="s">
        <v>532</v>
      </c>
      <c r="B2150" s="91">
        <v>6310327</v>
      </c>
      <c r="C2150" s="91">
        <v>1943292.43</v>
      </c>
      <c r="D2150" s="92">
        <v>30.7954315204267</v>
      </c>
      <c r="E2150" s="91">
        <v>468572.05</v>
      </c>
    </row>
    <row r="2151" spans="1:5">
      <c r="A2151" s="98" t="s">
        <v>533</v>
      </c>
      <c r="B2151" s="91">
        <v>1299256</v>
      </c>
      <c r="C2151" s="91">
        <v>331694.36</v>
      </c>
      <c r="D2151" s="92">
        <v>25.5295615336777</v>
      </c>
      <c r="E2151" s="91">
        <v>79561.42</v>
      </c>
    </row>
    <row r="2152" spans="1:5" ht="26.4">
      <c r="A2152" s="97" t="s">
        <v>535</v>
      </c>
      <c r="B2152" s="91">
        <v>320</v>
      </c>
      <c r="C2152" s="91">
        <v>320</v>
      </c>
      <c r="D2152" s="92">
        <v>100</v>
      </c>
      <c r="E2152" s="91">
        <v>0</v>
      </c>
    </row>
    <row r="2153" spans="1:5">
      <c r="A2153" s="98" t="s">
        <v>536</v>
      </c>
      <c r="B2153" s="91">
        <v>320</v>
      </c>
      <c r="C2153" s="91">
        <v>320</v>
      </c>
      <c r="D2153" s="92">
        <v>100</v>
      </c>
      <c r="E2153" s="91">
        <v>0</v>
      </c>
    </row>
    <row r="2154" spans="1:5" ht="26.4">
      <c r="A2154" s="97" t="s">
        <v>538</v>
      </c>
      <c r="B2154" s="91">
        <v>17209</v>
      </c>
      <c r="C2154" s="91">
        <v>16261</v>
      </c>
      <c r="D2154" s="92">
        <v>94.491254576093894</v>
      </c>
      <c r="E2154" s="91">
        <v>0</v>
      </c>
    </row>
    <row r="2155" spans="1:5">
      <c r="A2155" s="98" t="s">
        <v>540</v>
      </c>
      <c r="B2155" s="91">
        <v>17209</v>
      </c>
      <c r="C2155" s="91">
        <v>16261</v>
      </c>
      <c r="D2155" s="92">
        <v>94.491254576093894</v>
      </c>
      <c r="E2155" s="91">
        <v>0</v>
      </c>
    </row>
    <row r="2156" spans="1:5">
      <c r="A2156" s="96" t="s">
        <v>550</v>
      </c>
      <c r="B2156" s="91">
        <v>98633</v>
      </c>
      <c r="C2156" s="91">
        <v>7623</v>
      </c>
      <c r="D2156" s="92">
        <v>7.7286506544462803</v>
      </c>
      <c r="E2156" s="91">
        <v>0</v>
      </c>
    </row>
    <row r="2157" spans="1:5">
      <c r="A2157" s="97" t="s">
        <v>551</v>
      </c>
      <c r="B2157" s="91">
        <v>98633</v>
      </c>
      <c r="C2157" s="91">
        <v>7623</v>
      </c>
      <c r="D2157" s="92">
        <v>7.7286506544462803</v>
      </c>
      <c r="E2157" s="91">
        <v>0</v>
      </c>
    </row>
    <row r="2158" spans="1:5">
      <c r="A2158" s="90" t="s">
        <v>116</v>
      </c>
      <c r="B2158" s="91">
        <v>0</v>
      </c>
      <c r="C2158" s="91">
        <v>5426554.21</v>
      </c>
      <c r="D2158" s="92">
        <v>0</v>
      </c>
      <c r="E2158" s="91">
        <v>-452893.47</v>
      </c>
    </row>
    <row r="2159" spans="1:5">
      <c r="A2159" s="90" t="s">
        <v>561</v>
      </c>
      <c r="B2159" s="91">
        <v>0</v>
      </c>
      <c r="C2159" s="91">
        <v>-5426554.21</v>
      </c>
      <c r="D2159" s="92">
        <v>0</v>
      </c>
      <c r="E2159" s="91">
        <v>452893.47</v>
      </c>
    </row>
    <row r="2160" spans="1:5">
      <c r="A2160" s="96" t="s">
        <v>570</v>
      </c>
      <c r="B2160" s="91">
        <v>0</v>
      </c>
      <c r="C2160" s="91">
        <v>-5426554.21</v>
      </c>
      <c r="D2160" s="92">
        <v>0</v>
      </c>
      <c r="E2160" s="91">
        <v>452893.47</v>
      </c>
    </row>
    <row r="2161" spans="1:5">
      <c r="A2161" s="90"/>
      <c r="B2161" s="91"/>
      <c r="C2161" s="91"/>
      <c r="D2161" s="92"/>
      <c r="E2161" s="91"/>
    </row>
    <row r="2162" spans="1:5">
      <c r="A2162" s="93" t="s">
        <v>569</v>
      </c>
      <c r="B2162" s="94"/>
      <c r="C2162" s="94"/>
      <c r="D2162" s="95"/>
      <c r="E2162" s="94"/>
    </row>
    <row r="2163" spans="1:5">
      <c r="A2163" s="93" t="s">
        <v>508</v>
      </c>
      <c r="B2163" s="94">
        <v>7725745</v>
      </c>
      <c r="C2163" s="94">
        <v>7725745</v>
      </c>
      <c r="D2163" s="95">
        <v>100</v>
      </c>
      <c r="E2163" s="94">
        <v>95240</v>
      </c>
    </row>
    <row r="2164" spans="1:5">
      <c r="A2164" s="96" t="s">
        <v>512</v>
      </c>
      <c r="B2164" s="91">
        <v>23000</v>
      </c>
      <c r="C2164" s="91">
        <v>23000</v>
      </c>
      <c r="D2164" s="92">
        <v>100</v>
      </c>
      <c r="E2164" s="91">
        <v>0</v>
      </c>
    </row>
    <row r="2165" spans="1:5">
      <c r="A2165" s="97" t="s">
        <v>513</v>
      </c>
      <c r="B2165" s="91">
        <v>23000</v>
      </c>
      <c r="C2165" s="91">
        <v>23000</v>
      </c>
      <c r="D2165" s="92">
        <v>100</v>
      </c>
      <c r="E2165" s="91">
        <v>0</v>
      </c>
    </row>
    <row r="2166" spans="1:5">
      <c r="A2166" s="98" t="s">
        <v>577</v>
      </c>
      <c r="B2166" s="91">
        <v>23000</v>
      </c>
      <c r="C2166" s="91">
        <v>23000</v>
      </c>
      <c r="D2166" s="92">
        <v>100</v>
      </c>
      <c r="E2166" s="91">
        <v>0</v>
      </c>
    </row>
    <row r="2167" spans="1:5" ht="26.4">
      <c r="A2167" s="99" t="s">
        <v>578</v>
      </c>
      <c r="B2167" s="91">
        <v>23000</v>
      </c>
      <c r="C2167" s="91">
        <v>23000</v>
      </c>
      <c r="D2167" s="92">
        <v>100</v>
      </c>
      <c r="E2167" s="91">
        <v>0</v>
      </c>
    </row>
    <row r="2168" spans="1:5" ht="26.4">
      <c r="A2168" s="104" t="s">
        <v>579</v>
      </c>
      <c r="B2168" s="91">
        <v>23000</v>
      </c>
      <c r="C2168" s="91">
        <v>23000</v>
      </c>
      <c r="D2168" s="92">
        <v>100</v>
      </c>
      <c r="E2168" s="91">
        <v>0</v>
      </c>
    </row>
    <row r="2169" spans="1:5">
      <c r="A2169" s="96" t="s">
        <v>526</v>
      </c>
      <c r="B2169" s="91">
        <v>7702745</v>
      </c>
      <c r="C2169" s="91">
        <v>7702745</v>
      </c>
      <c r="D2169" s="92">
        <v>100</v>
      </c>
      <c r="E2169" s="91">
        <v>95240</v>
      </c>
    </row>
    <row r="2170" spans="1:5" ht="26.4">
      <c r="A2170" s="97" t="s">
        <v>527</v>
      </c>
      <c r="B2170" s="91">
        <v>7702745</v>
      </c>
      <c r="C2170" s="91">
        <v>7702745</v>
      </c>
      <c r="D2170" s="92">
        <v>100</v>
      </c>
      <c r="E2170" s="91">
        <v>95240</v>
      </c>
    </row>
    <row r="2171" spans="1:5">
      <c r="A2171" s="93" t="s">
        <v>529</v>
      </c>
      <c r="B2171" s="94">
        <v>7725745</v>
      </c>
      <c r="C2171" s="94">
        <v>2299190.79</v>
      </c>
      <c r="D2171" s="95">
        <v>29.7601175032311</v>
      </c>
      <c r="E2171" s="94">
        <v>548133.47</v>
      </c>
    </row>
    <row r="2172" spans="1:5">
      <c r="A2172" s="96" t="s">
        <v>530</v>
      </c>
      <c r="B2172" s="91">
        <v>7627112</v>
      </c>
      <c r="C2172" s="91">
        <v>2291567.79</v>
      </c>
      <c r="D2172" s="92">
        <v>30.0450260858894</v>
      </c>
      <c r="E2172" s="91">
        <v>548133.47</v>
      </c>
    </row>
    <row r="2173" spans="1:5">
      <c r="A2173" s="97" t="s">
        <v>531</v>
      </c>
      <c r="B2173" s="91">
        <v>7609583</v>
      </c>
      <c r="C2173" s="91">
        <v>2274986.79</v>
      </c>
      <c r="D2173" s="92">
        <v>29.896339786293201</v>
      </c>
      <c r="E2173" s="91">
        <v>548133.47</v>
      </c>
    </row>
    <row r="2174" spans="1:5">
      <c r="A2174" s="98" t="s">
        <v>532</v>
      </c>
      <c r="B2174" s="91">
        <v>6310327</v>
      </c>
      <c r="C2174" s="91">
        <v>1943292.43</v>
      </c>
      <c r="D2174" s="92">
        <v>30.7954315204267</v>
      </c>
      <c r="E2174" s="91">
        <v>468572.05</v>
      </c>
    </row>
    <row r="2175" spans="1:5">
      <c r="A2175" s="98" t="s">
        <v>533</v>
      </c>
      <c r="B2175" s="91">
        <v>1299256</v>
      </c>
      <c r="C2175" s="91">
        <v>331694.36</v>
      </c>
      <c r="D2175" s="92">
        <v>25.5295615336777</v>
      </c>
      <c r="E2175" s="91">
        <v>79561.42</v>
      </c>
    </row>
    <row r="2176" spans="1:5" ht="26.4">
      <c r="A2176" s="97" t="s">
        <v>535</v>
      </c>
      <c r="B2176" s="91">
        <v>320</v>
      </c>
      <c r="C2176" s="91">
        <v>320</v>
      </c>
      <c r="D2176" s="92">
        <v>100</v>
      </c>
      <c r="E2176" s="91">
        <v>0</v>
      </c>
    </row>
    <row r="2177" spans="1:5">
      <c r="A2177" s="98" t="s">
        <v>536</v>
      </c>
      <c r="B2177" s="91">
        <v>320</v>
      </c>
      <c r="C2177" s="91">
        <v>320</v>
      </c>
      <c r="D2177" s="92">
        <v>100</v>
      </c>
      <c r="E2177" s="91">
        <v>0</v>
      </c>
    </row>
    <row r="2178" spans="1:5" ht="26.4">
      <c r="A2178" s="97" t="s">
        <v>538</v>
      </c>
      <c r="B2178" s="91">
        <v>17209</v>
      </c>
      <c r="C2178" s="91">
        <v>16261</v>
      </c>
      <c r="D2178" s="92">
        <v>94.491254576093894</v>
      </c>
      <c r="E2178" s="91">
        <v>0</v>
      </c>
    </row>
    <row r="2179" spans="1:5">
      <c r="A2179" s="98" t="s">
        <v>540</v>
      </c>
      <c r="B2179" s="91">
        <v>17209</v>
      </c>
      <c r="C2179" s="91">
        <v>16261</v>
      </c>
      <c r="D2179" s="92">
        <v>94.491254576093894</v>
      </c>
      <c r="E2179" s="91">
        <v>0</v>
      </c>
    </row>
    <row r="2180" spans="1:5">
      <c r="A2180" s="96" t="s">
        <v>550</v>
      </c>
      <c r="B2180" s="91">
        <v>98633</v>
      </c>
      <c r="C2180" s="91">
        <v>7623</v>
      </c>
      <c r="D2180" s="92">
        <v>7.7286506544462803</v>
      </c>
      <c r="E2180" s="91">
        <v>0</v>
      </c>
    </row>
    <row r="2181" spans="1:5">
      <c r="A2181" s="97" t="s">
        <v>551</v>
      </c>
      <c r="B2181" s="91">
        <v>98633</v>
      </c>
      <c r="C2181" s="91">
        <v>7623</v>
      </c>
      <c r="D2181" s="92">
        <v>7.7286506544462803</v>
      </c>
      <c r="E2181" s="91">
        <v>0</v>
      </c>
    </row>
    <row r="2182" spans="1:5">
      <c r="A2182" s="90" t="s">
        <v>116</v>
      </c>
      <c r="B2182" s="91">
        <v>0</v>
      </c>
      <c r="C2182" s="91">
        <v>5426554.21</v>
      </c>
      <c r="D2182" s="92">
        <v>0</v>
      </c>
      <c r="E2182" s="91">
        <v>-452893.47</v>
      </c>
    </row>
    <row r="2183" spans="1:5">
      <c r="A2183" s="90" t="s">
        <v>561</v>
      </c>
      <c r="B2183" s="91">
        <v>0</v>
      </c>
      <c r="C2183" s="91">
        <v>-5426554.21</v>
      </c>
      <c r="D2183" s="92">
        <v>0</v>
      </c>
      <c r="E2183" s="91">
        <v>452893.47</v>
      </c>
    </row>
    <row r="2184" spans="1:5">
      <c r="A2184" s="96" t="s">
        <v>570</v>
      </c>
      <c r="B2184" s="91">
        <v>0</v>
      </c>
      <c r="C2184" s="91">
        <v>-5426554.21</v>
      </c>
      <c r="D2184" s="92">
        <v>0</v>
      </c>
      <c r="E2184" s="91">
        <v>452893.47</v>
      </c>
    </row>
    <row r="2185" spans="1:5">
      <c r="A2185" s="90"/>
      <c r="B2185" s="91"/>
      <c r="C2185" s="91"/>
      <c r="D2185" s="92"/>
      <c r="E2185" s="91"/>
    </row>
    <row r="2186" spans="1:5">
      <c r="A2186" s="103" t="s">
        <v>608</v>
      </c>
      <c r="B2186" s="91"/>
      <c r="C2186" s="91"/>
      <c r="D2186" s="92"/>
      <c r="E2186" s="91"/>
    </row>
    <row r="2187" spans="1:5">
      <c r="A2187" s="93" t="s">
        <v>508</v>
      </c>
      <c r="B2187" s="94">
        <v>221762</v>
      </c>
      <c r="C2187" s="94">
        <v>221762</v>
      </c>
      <c r="D2187" s="95">
        <v>100</v>
      </c>
      <c r="E2187" s="94">
        <v>0</v>
      </c>
    </row>
    <row r="2188" spans="1:5">
      <c r="A2188" s="96" t="s">
        <v>526</v>
      </c>
      <c r="B2188" s="91">
        <v>221762</v>
      </c>
      <c r="C2188" s="91">
        <v>221762</v>
      </c>
      <c r="D2188" s="92">
        <v>100</v>
      </c>
      <c r="E2188" s="91">
        <v>0</v>
      </c>
    </row>
    <row r="2189" spans="1:5" ht="26.4">
      <c r="A2189" s="97" t="s">
        <v>527</v>
      </c>
      <c r="B2189" s="91">
        <v>221762</v>
      </c>
      <c r="C2189" s="91">
        <v>221762</v>
      </c>
      <c r="D2189" s="92">
        <v>100</v>
      </c>
      <c r="E2189" s="91">
        <v>0</v>
      </c>
    </row>
    <row r="2190" spans="1:5">
      <c r="A2190" s="93" t="s">
        <v>529</v>
      </c>
      <c r="B2190" s="94">
        <v>221762</v>
      </c>
      <c r="C2190" s="94">
        <v>221585.4</v>
      </c>
      <c r="D2190" s="95">
        <v>99.920365076072599</v>
      </c>
      <c r="E2190" s="94">
        <v>0</v>
      </c>
    </row>
    <row r="2191" spans="1:5">
      <c r="A2191" s="96" t="s">
        <v>530</v>
      </c>
      <c r="B2191" s="91">
        <v>221762</v>
      </c>
      <c r="C2191" s="91">
        <v>221585.4</v>
      </c>
      <c r="D2191" s="92">
        <v>99.920365076072599</v>
      </c>
      <c r="E2191" s="91">
        <v>0</v>
      </c>
    </row>
    <row r="2192" spans="1:5">
      <c r="A2192" s="97" t="s">
        <v>531</v>
      </c>
      <c r="B2192" s="91">
        <v>221762</v>
      </c>
      <c r="C2192" s="91">
        <v>221585.4</v>
      </c>
      <c r="D2192" s="92">
        <v>99.920365076072599</v>
      </c>
      <c r="E2192" s="91">
        <v>0</v>
      </c>
    </row>
    <row r="2193" spans="1:5">
      <c r="A2193" s="98" t="s">
        <v>532</v>
      </c>
      <c r="B2193" s="91">
        <v>181234</v>
      </c>
      <c r="C2193" s="91">
        <v>181234</v>
      </c>
      <c r="D2193" s="92">
        <v>100</v>
      </c>
      <c r="E2193" s="91">
        <v>0</v>
      </c>
    </row>
    <row r="2194" spans="1:5">
      <c r="A2194" s="98" t="s">
        <v>533</v>
      </c>
      <c r="B2194" s="91">
        <v>40528</v>
      </c>
      <c r="C2194" s="91">
        <v>40351.4</v>
      </c>
      <c r="D2194" s="92">
        <v>99.564251875246697</v>
      </c>
      <c r="E2194" s="91">
        <v>0</v>
      </c>
    </row>
    <row r="2195" spans="1:5">
      <c r="A2195" s="90" t="s">
        <v>116</v>
      </c>
      <c r="B2195" s="91">
        <v>0</v>
      </c>
      <c r="C2195" s="91">
        <v>176.6</v>
      </c>
      <c r="D2195" s="92">
        <v>0</v>
      </c>
      <c r="E2195" s="91">
        <v>0</v>
      </c>
    </row>
    <row r="2196" spans="1:5">
      <c r="A2196" s="90" t="s">
        <v>561</v>
      </c>
      <c r="B2196" s="91">
        <v>0</v>
      </c>
      <c r="C2196" s="91">
        <v>-176.6</v>
      </c>
      <c r="D2196" s="92">
        <v>0</v>
      </c>
      <c r="E2196" s="91">
        <v>0</v>
      </c>
    </row>
    <row r="2197" spans="1:5">
      <c r="A2197" s="96" t="s">
        <v>570</v>
      </c>
      <c r="B2197" s="91">
        <v>0</v>
      </c>
      <c r="C2197" s="91">
        <v>-176.6</v>
      </c>
      <c r="D2197" s="92">
        <v>0</v>
      </c>
      <c r="E2197" s="91">
        <v>0</v>
      </c>
    </row>
    <row r="2198" spans="1:5">
      <c r="A2198" s="90"/>
      <c r="B2198" s="91"/>
      <c r="C2198" s="91"/>
      <c r="D2198" s="92"/>
      <c r="E2198" s="91"/>
    </row>
    <row r="2199" spans="1:5">
      <c r="A2199" s="93" t="s">
        <v>569</v>
      </c>
      <c r="B2199" s="94"/>
      <c r="C2199" s="94"/>
      <c r="D2199" s="95"/>
      <c r="E2199" s="94"/>
    </row>
    <row r="2200" spans="1:5">
      <c r="A2200" s="93" t="s">
        <v>508</v>
      </c>
      <c r="B2200" s="94">
        <v>221762</v>
      </c>
      <c r="C2200" s="94">
        <v>221762</v>
      </c>
      <c r="D2200" s="95">
        <v>100</v>
      </c>
      <c r="E2200" s="94">
        <v>0</v>
      </c>
    </row>
    <row r="2201" spans="1:5">
      <c r="A2201" s="96" t="s">
        <v>526</v>
      </c>
      <c r="B2201" s="91">
        <v>221762</v>
      </c>
      <c r="C2201" s="91">
        <v>221762</v>
      </c>
      <c r="D2201" s="92">
        <v>100</v>
      </c>
      <c r="E2201" s="91">
        <v>0</v>
      </c>
    </row>
    <row r="2202" spans="1:5" ht="26.4">
      <c r="A2202" s="97" t="s">
        <v>527</v>
      </c>
      <c r="B2202" s="91">
        <v>221762</v>
      </c>
      <c r="C2202" s="91">
        <v>221762</v>
      </c>
      <c r="D2202" s="92">
        <v>100</v>
      </c>
      <c r="E2202" s="91">
        <v>0</v>
      </c>
    </row>
    <row r="2203" spans="1:5">
      <c r="A2203" s="93" t="s">
        <v>529</v>
      </c>
      <c r="B2203" s="94">
        <v>221762</v>
      </c>
      <c r="C2203" s="94">
        <v>221585.4</v>
      </c>
      <c r="D2203" s="95">
        <v>99.920365076072599</v>
      </c>
      <c r="E2203" s="94">
        <v>0</v>
      </c>
    </row>
    <row r="2204" spans="1:5">
      <c r="A2204" s="96" t="s">
        <v>530</v>
      </c>
      <c r="B2204" s="91">
        <v>221762</v>
      </c>
      <c r="C2204" s="91">
        <v>221585.4</v>
      </c>
      <c r="D2204" s="92">
        <v>99.920365076072599</v>
      </c>
      <c r="E2204" s="91">
        <v>0</v>
      </c>
    </row>
    <row r="2205" spans="1:5">
      <c r="A2205" s="97" t="s">
        <v>531</v>
      </c>
      <c r="B2205" s="91">
        <v>221762</v>
      </c>
      <c r="C2205" s="91">
        <v>221585.4</v>
      </c>
      <c r="D2205" s="92">
        <v>99.920365076072599</v>
      </c>
      <c r="E2205" s="91">
        <v>0</v>
      </c>
    </row>
    <row r="2206" spans="1:5">
      <c r="A2206" s="98" t="s">
        <v>532</v>
      </c>
      <c r="B2206" s="91">
        <v>181234</v>
      </c>
      <c r="C2206" s="91">
        <v>181234</v>
      </c>
      <c r="D2206" s="92">
        <v>100</v>
      </c>
      <c r="E2206" s="91">
        <v>0</v>
      </c>
    </row>
    <row r="2207" spans="1:5">
      <c r="A2207" s="98" t="s">
        <v>533</v>
      </c>
      <c r="B2207" s="91">
        <v>40528</v>
      </c>
      <c r="C2207" s="91">
        <v>40351.4</v>
      </c>
      <c r="D2207" s="92">
        <v>99.564251875246697</v>
      </c>
      <c r="E2207" s="91">
        <v>0</v>
      </c>
    </row>
    <row r="2208" spans="1:5">
      <c r="A2208" s="90" t="s">
        <v>116</v>
      </c>
      <c r="B2208" s="91">
        <v>0</v>
      </c>
      <c r="C2208" s="91">
        <v>176.6</v>
      </c>
      <c r="D2208" s="92">
        <v>0</v>
      </c>
      <c r="E2208" s="91">
        <v>0</v>
      </c>
    </row>
    <row r="2209" spans="1:5">
      <c r="A2209" s="90" t="s">
        <v>561</v>
      </c>
      <c r="B2209" s="91">
        <v>0</v>
      </c>
      <c r="C2209" s="91">
        <v>-176.6</v>
      </c>
      <c r="D2209" s="92">
        <v>0</v>
      </c>
      <c r="E2209" s="91">
        <v>0</v>
      </c>
    </row>
    <row r="2210" spans="1:5">
      <c r="A2210" s="96" t="s">
        <v>570</v>
      </c>
      <c r="B2210" s="91">
        <v>0</v>
      </c>
      <c r="C2210" s="91">
        <v>-176.6</v>
      </c>
      <c r="D2210" s="92">
        <v>0</v>
      </c>
      <c r="E2210" s="91">
        <v>0</v>
      </c>
    </row>
    <row r="2211" spans="1:5">
      <c r="A2211" s="90"/>
      <c r="B2211" s="91"/>
      <c r="C2211" s="91"/>
      <c r="D2211" s="92"/>
      <c r="E2211" s="91"/>
    </row>
    <row r="2212" spans="1:5">
      <c r="A2212" s="103" t="s">
        <v>609</v>
      </c>
      <c r="B2212" s="91"/>
      <c r="C2212" s="91"/>
      <c r="D2212" s="92"/>
      <c r="E2212" s="91"/>
    </row>
    <row r="2213" spans="1:5">
      <c r="A2213" s="93" t="s">
        <v>508</v>
      </c>
      <c r="B2213" s="94">
        <v>8558968</v>
      </c>
      <c r="C2213" s="94">
        <v>8559610.4499999993</v>
      </c>
      <c r="D2213" s="95">
        <v>100.00750616195801</v>
      </c>
      <c r="E2213" s="94">
        <v>-569.14</v>
      </c>
    </row>
    <row r="2214" spans="1:5" ht="26.4">
      <c r="A2214" s="96" t="s">
        <v>509</v>
      </c>
      <c r="B2214" s="91">
        <v>1000</v>
      </c>
      <c r="C2214" s="91">
        <v>1642.45</v>
      </c>
      <c r="D2214" s="92">
        <v>164.245</v>
      </c>
      <c r="E2214" s="91">
        <v>-569.14</v>
      </c>
    </row>
    <row r="2215" spans="1:5">
      <c r="A2215" s="96" t="s">
        <v>526</v>
      </c>
      <c r="B2215" s="91">
        <v>8557968</v>
      </c>
      <c r="C2215" s="91">
        <v>8557968</v>
      </c>
      <c r="D2215" s="92">
        <v>100</v>
      </c>
      <c r="E2215" s="91">
        <v>0</v>
      </c>
    </row>
    <row r="2216" spans="1:5" ht="26.4">
      <c r="A2216" s="97" t="s">
        <v>527</v>
      </c>
      <c r="B2216" s="91">
        <v>8557968</v>
      </c>
      <c r="C2216" s="91">
        <v>8557968</v>
      </c>
      <c r="D2216" s="92">
        <v>100</v>
      </c>
      <c r="E2216" s="91">
        <v>0</v>
      </c>
    </row>
    <row r="2217" spans="1:5">
      <c r="A2217" s="93" t="s">
        <v>529</v>
      </c>
      <c r="B2217" s="94">
        <v>8558968</v>
      </c>
      <c r="C2217" s="94">
        <v>3176002.14</v>
      </c>
      <c r="D2217" s="95">
        <v>37.107302422441599</v>
      </c>
      <c r="E2217" s="94">
        <v>825720.5</v>
      </c>
    </row>
    <row r="2218" spans="1:5">
      <c r="A2218" s="96" t="s">
        <v>530</v>
      </c>
      <c r="B2218" s="91">
        <v>8480185</v>
      </c>
      <c r="C2218" s="91">
        <v>3161000.61</v>
      </c>
      <c r="D2218" s="92">
        <v>37.275137393818703</v>
      </c>
      <c r="E2218" s="91">
        <v>819343.09</v>
      </c>
    </row>
    <row r="2219" spans="1:5">
      <c r="A2219" s="97" t="s">
        <v>531</v>
      </c>
      <c r="B2219" s="91">
        <v>8470575</v>
      </c>
      <c r="C2219" s="91">
        <v>3152302.61</v>
      </c>
      <c r="D2219" s="92">
        <v>37.214741738311702</v>
      </c>
      <c r="E2219" s="91">
        <v>819343.09</v>
      </c>
    </row>
    <row r="2220" spans="1:5">
      <c r="A2220" s="98" t="s">
        <v>532</v>
      </c>
      <c r="B2220" s="91">
        <v>7924705</v>
      </c>
      <c r="C2220" s="91">
        <v>2995865.83</v>
      </c>
      <c r="D2220" s="92">
        <v>37.804130626944499</v>
      </c>
      <c r="E2220" s="91">
        <v>769710.59</v>
      </c>
    </row>
    <row r="2221" spans="1:5">
      <c r="A2221" s="98" t="s">
        <v>533</v>
      </c>
      <c r="B2221" s="91">
        <v>545870</v>
      </c>
      <c r="C2221" s="91">
        <v>156436.78</v>
      </c>
      <c r="D2221" s="92">
        <v>28.658248300877499</v>
      </c>
      <c r="E2221" s="91">
        <v>49632.5</v>
      </c>
    </row>
    <row r="2222" spans="1:5" ht="26.4">
      <c r="A2222" s="97" t="s">
        <v>538</v>
      </c>
      <c r="B2222" s="91">
        <v>9610</v>
      </c>
      <c r="C2222" s="91">
        <v>8698</v>
      </c>
      <c r="D2222" s="92">
        <v>90.509885535900096</v>
      </c>
      <c r="E2222" s="91">
        <v>0</v>
      </c>
    </row>
    <row r="2223" spans="1:5">
      <c r="A2223" s="98" t="s">
        <v>540</v>
      </c>
      <c r="B2223" s="91">
        <v>9610</v>
      </c>
      <c r="C2223" s="91">
        <v>8698</v>
      </c>
      <c r="D2223" s="92">
        <v>90.509885535900096</v>
      </c>
      <c r="E2223" s="91">
        <v>0</v>
      </c>
    </row>
    <row r="2224" spans="1:5">
      <c r="A2224" s="96" t="s">
        <v>550</v>
      </c>
      <c r="B2224" s="91">
        <v>78783</v>
      </c>
      <c r="C2224" s="91">
        <v>15001.53</v>
      </c>
      <c r="D2224" s="92">
        <v>19.041582574921001</v>
      </c>
      <c r="E2224" s="91">
        <v>6377.41</v>
      </c>
    </row>
    <row r="2225" spans="1:5">
      <c r="A2225" s="97" t="s">
        <v>551</v>
      </c>
      <c r="B2225" s="91">
        <v>78783</v>
      </c>
      <c r="C2225" s="91">
        <v>15001.53</v>
      </c>
      <c r="D2225" s="92">
        <v>19.041582574921001</v>
      </c>
      <c r="E2225" s="91">
        <v>6377.41</v>
      </c>
    </row>
    <row r="2226" spans="1:5">
      <c r="A2226" s="90" t="s">
        <v>116</v>
      </c>
      <c r="B2226" s="91">
        <v>0</v>
      </c>
      <c r="C2226" s="91">
        <v>5383608.3099999996</v>
      </c>
      <c r="D2226" s="92">
        <v>0</v>
      </c>
      <c r="E2226" s="91">
        <v>-826289.64</v>
      </c>
    </row>
    <row r="2227" spans="1:5">
      <c r="A2227" s="90" t="s">
        <v>561</v>
      </c>
      <c r="B2227" s="91">
        <v>0</v>
      </c>
      <c r="C2227" s="91">
        <v>-5383608.3099999996</v>
      </c>
      <c r="D2227" s="92">
        <v>0</v>
      </c>
      <c r="E2227" s="91">
        <v>826289.64</v>
      </c>
    </row>
    <row r="2228" spans="1:5">
      <c r="A2228" s="96" t="s">
        <v>570</v>
      </c>
      <c r="B2228" s="91">
        <v>0</v>
      </c>
      <c r="C2228" s="91">
        <v>-5383608.3099999996</v>
      </c>
      <c r="D2228" s="92">
        <v>0</v>
      </c>
      <c r="E2228" s="91">
        <v>826289.64</v>
      </c>
    </row>
    <row r="2229" spans="1:5">
      <c r="A2229" s="90"/>
      <c r="B2229" s="91"/>
      <c r="C2229" s="91"/>
      <c r="D2229" s="92"/>
      <c r="E2229" s="91"/>
    </row>
    <row r="2230" spans="1:5">
      <c r="A2230" s="93" t="s">
        <v>569</v>
      </c>
      <c r="B2230" s="94"/>
      <c r="C2230" s="94"/>
      <c r="D2230" s="95"/>
      <c r="E2230" s="94"/>
    </row>
    <row r="2231" spans="1:5">
      <c r="A2231" s="93" t="s">
        <v>508</v>
      </c>
      <c r="B2231" s="94">
        <v>8558968</v>
      </c>
      <c r="C2231" s="94">
        <v>8559610.4499999993</v>
      </c>
      <c r="D2231" s="95">
        <v>100.00750616195801</v>
      </c>
      <c r="E2231" s="94">
        <v>-569.14</v>
      </c>
    </row>
    <row r="2232" spans="1:5" ht="26.4">
      <c r="A2232" s="96" t="s">
        <v>509</v>
      </c>
      <c r="B2232" s="91">
        <v>1000</v>
      </c>
      <c r="C2232" s="91">
        <v>1642.45</v>
      </c>
      <c r="D2232" s="92">
        <v>164.245</v>
      </c>
      <c r="E2232" s="91">
        <v>-569.14</v>
      </c>
    </row>
    <row r="2233" spans="1:5">
      <c r="A2233" s="96" t="s">
        <v>526</v>
      </c>
      <c r="B2233" s="91">
        <v>8557968</v>
      </c>
      <c r="C2233" s="91">
        <v>8557968</v>
      </c>
      <c r="D2233" s="92">
        <v>100</v>
      </c>
      <c r="E2233" s="91">
        <v>0</v>
      </c>
    </row>
    <row r="2234" spans="1:5" ht="26.4">
      <c r="A2234" s="97" t="s">
        <v>527</v>
      </c>
      <c r="B2234" s="91">
        <v>8557968</v>
      </c>
      <c r="C2234" s="91">
        <v>8557968</v>
      </c>
      <c r="D2234" s="92">
        <v>100</v>
      </c>
      <c r="E2234" s="91">
        <v>0</v>
      </c>
    </row>
    <row r="2235" spans="1:5">
      <c r="A2235" s="93" t="s">
        <v>529</v>
      </c>
      <c r="B2235" s="94">
        <v>8558968</v>
      </c>
      <c r="C2235" s="94">
        <v>3176002.14</v>
      </c>
      <c r="D2235" s="95">
        <v>37.107302422441599</v>
      </c>
      <c r="E2235" s="94">
        <v>825720.5</v>
      </c>
    </row>
    <row r="2236" spans="1:5">
      <c r="A2236" s="96" t="s">
        <v>530</v>
      </c>
      <c r="B2236" s="91">
        <v>8480185</v>
      </c>
      <c r="C2236" s="91">
        <v>3161000.61</v>
      </c>
      <c r="D2236" s="92">
        <v>37.275137393818703</v>
      </c>
      <c r="E2236" s="91">
        <v>819343.09</v>
      </c>
    </row>
    <row r="2237" spans="1:5">
      <c r="A2237" s="97" t="s">
        <v>531</v>
      </c>
      <c r="B2237" s="91">
        <v>8470575</v>
      </c>
      <c r="C2237" s="91">
        <v>3152302.61</v>
      </c>
      <c r="D2237" s="92">
        <v>37.214741738311702</v>
      </c>
      <c r="E2237" s="91">
        <v>819343.09</v>
      </c>
    </row>
    <row r="2238" spans="1:5">
      <c r="A2238" s="98" t="s">
        <v>532</v>
      </c>
      <c r="B2238" s="91">
        <v>7924705</v>
      </c>
      <c r="C2238" s="91">
        <v>2995865.83</v>
      </c>
      <c r="D2238" s="92">
        <v>37.804130626944499</v>
      </c>
      <c r="E2238" s="91">
        <v>769710.59</v>
      </c>
    </row>
    <row r="2239" spans="1:5">
      <c r="A2239" s="98" t="s">
        <v>533</v>
      </c>
      <c r="B2239" s="91">
        <v>545870</v>
      </c>
      <c r="C2239" s="91">
        <v>156436.78</v>
      </c>
      <c r="D2239" s="92">
        <v>28.658248300877499</v>
      </c>
      <c r="E2239" s="91">
        <v>49632.5</v>
      </c>
    </row>
    <row r="2240" spans="1:5" ht="26.4">
      <c r="A2240" s="97" t="s">
        <v>538</v>
      </c>
      <c r="B2240" s="91">
        <v>9610</v>
      </c>
      <c r="C2240" s="91">
        <v>8698</v>
      </c>
      <c r="D2240" s="92">
        <v>90.509885535900096</v>
      </c>
      <c r="E2240" s="91">
        <v>0</v>
      </c>
    </row>
    <row r="2241" spans="1:5">
      <c r="A2241" s="98" t="s">
        <v>540</v>
      </c>
      <c r="B2241" s="91">
        <v>9610</v>
      </c>
      <c r="C2241" s="91">
        <v>8698</v>
      </c>
      <c r="D2241" s="92">
        <v>90.509885535900096</v>
      </c>
      <c r="E2241" s="91">
        <v>0</v>
      </c>
    </row>
    <row r="2242" spans="1:5">
      <c r="A2242" s="96" t="s">
        <v>550</v>
      </c>
      <c r="B2242" s="91">
        <v>78783</v>
      </c>
      <c r="C2242" s="91">
        <v>15001.53</v>
      </c>
      <c r="D2242" s="92">
        <v>19.041582574921001</v>
      </c>
      <c r="E2242" s="91">
        <v>6377.41</v>
      </c>
    </row>
    <row r="2243" spans="1:5">
      <c r="A2243" s="97" t="s">
        <v>551</v>
      </c>
      <c r="B2243" s="91">
        <v>78783</v>
      </c>
      <c r="C2243" s="91">
        <v>15001.53</v>
      </c>
      <c r="D2243" s="92">
        <v>19.041582574921001</v>
      </c>
      <c r="E2243" s="91">
        <v>6377.41</v>
      </c>
    </row>
    <row r="2244" spans="1:5">
      <c r="A2244" s="90" t="s">
        <v>116</v>
      </c>
      <c r="B2244" s="91">
        <v>0</v>
      </c>
      <c r="C2244" s="91">
        <v>5383608.3099999996</v>
      </c>
      <c r="D2244" s="92">
        <v>0</v>
      </c>
      <c r="E2244" s="91">
        <v>-826289.64</v>
      </c>
    </row>
    <row r="2245" spans="1:5">
      <c r="A2245" s="90" t="s">
        <v>561</v>
      </c>
      <c r="B2245" s="91">
        <v>0</v>
      </c>
      <c r="C2245" s="91">
        <v>-5383608.3099999996</v>
      </c>
      <c r="D2245" s="92">
        <v>0</v>
      </c>
      <c r="E2245" s="91">
        <v>826289.64</v>
      </c>
    </row>
    <row r="2246" spans="1:5">
      <c r="A2246" s="96" t="s">
        <v>570</v>
      </c>
      <c r="B2246" s="91">
        <v>0</v>
      </c>
      <c r="C2246" s="91">
        <v>-5383608.3099999996</v>
      </c>
      <c r="D2246" s="92">
        <v>0</v>
      </c>
      <c r="E2246" s="91">
        <v>826289.64</v>
      </c>
    </row>
    <row r="2247" spans="1:5">
      <c r="A2247" s="90"/>
      <c r="B2247" s="91"/>
      <c r="C2247" s="91"/>
      <c r="D2247" s="92"/>
      <c r="E2247" s="91"/>
    </row>
    <row r="2248" spans="1:5">
      <c r="A2248" s="103" t="s">
        <v>610</v>
      </c>
      <c r="B2248" s="91"/>
      <c r="C2248" s="91"/>
      <c r="D2248" s="92"/>
      <c r="E2248" s="91"/>
    </row>
    <row r="2249" spans="1:5">
      <c r="A2249" s="93" t="s">
        <v>508</v>
      </c>
      <c r="B2249" s="94">
        <v>1618459325</v>
      </c>
      <c r="C2249" s="94">
        <v>1615406195.5</v>
      </c>
      <c r="D2249" s="95">
        <v>99.811355809019204</v>
      </c>
      <c r="E2249" s="94">
        <v>17179711.18</v>
      </c>
    </row>
    <row r="2250" spans="1:5" ht="26.4">
      <c r="A2250" s="96" t="s">
        <v>509</v>
      </c>
      <c r="B2250" s="91">
        <v>15377842</v>
      </c>
      <c r="C2250" s="91">
        <v>12368296.5</v>
      </c>
      <c r="D2250" s="92">
        <v>80.429337874585997</v>
      </c>
      <c r="E2250" s="91">
        <v>3178161.18</v>
      </c>
    </row>
    <row r="2251" spans="1:5">
      <c r="A2251" s="96" t="s">
        <v>510</v>
      </c>
      <c r="B2251" s="91">
        <v>79541</v>
      </c>
      <c r="C2251" s="91">
        <v>60000</v>
      </c>
      <c r="D2251" s="92">
        <v>75.432795665128694</v>
      </c>
      <c r="E2251" s="91">
        <v>60000</v>
      </c>
    </row>
    <row r="2252" spans="1:5">
      <c r="A2252" s="97" t="s">
        <v>511</v>
      </c>
      <c r="B2252" s="91">
        <v>79541</v>
      </c>
      <c r="C2252" s="91">
        <v>60000</v>
      </c>
      <c r="D2252" s="92">
        <v>75.432795665128694</v>
      </c>
      <c r="E2252" s="91">
        <v>60000</v>
      </c>
    </row>
    <row r="2253" spans="1:5">
      <c r="A2253" s="96" t="s">
        <v>512</v>
      </c>
      <c r="B2253" s="91">
        <v>34843</v>
      </c>
      <c r="C2253" s="91">
        <v>10800</v>
      </c>
      <c r="D2253" s="92">
        <v>30.996182877479001</v>
      </c>
      <c r="E2253" s="91">
        <v>7000</v>
      </c>
    </row>
    <row r="2254" spans="1:5">
      <c r="A2254" s="97" t="s">
        <v>513</v>
      </c>
      <c r="B2254" s="91">
        <v>34843</v>
      </c>
      <c r="C2254" s="91">
        <v>10800</v>
      </c>
      <c r="D2254" s="92">
        <v>30.996182877479001</v>
      </c>
      <c r="E2254" s="91">
        <v>7000</v>
      </c>
    </row>
    <row r="2255" spans="1:5">
      <c r="A2255" s="98" t="s">
        <v>577</v>
      </c>
      <c r="B2255" s="91">
        <v>34843</v>
      </c>
      <c r="C2255" s="91">
        <v>10800</v>
      </c>
      <c r="D2255" s="92">
        <v>30.996182877479001</v>
      </c>
      <c r="E2255" s="91">
        <v>7000</v>
      </c>
    </row>
    <row r="2256" spans="1:5" ht="26.4">
      <c r="A2256" s="99" t="s">
        <v>578</v>
      </c>
      <c r="B2256" s="91">
        <v>34843</v>
      </c>
      <c r="C2256" s="91">
        <v>10800</v>
      </c>
      <c r="D2256" s="92">
        <v>30.996182877479001</v>
      </c>
      <c r="E2256" s="91">
        <v>7000</v>
      </c>
    </row>
    <row r="2257" spans="1:5" ht="26.4">
      <c r="A2257" s="104" t="s">
        <v>579</v>
      </c>
      <c r="B2257" s="91">
        <v>5000</v>
      </c>
      <c r="C2257" s="91">
        <v>5000</v>
      </c>
      <c r="D2257" s="92">
        <v>100</v>
      </c>
      <c r="E2257" s="91">
        <v>5000</v>
      </c>
    </row>
    <row r="2258" spans="1:5" ht="26.4">
      <c r="A2258" s="104" t="s">
        <v>580</v>
      </c>
      <c r="B2258" s="91">
        <v>29843</v>
      </c>
      <c r="C2258" s="91">
        <v>5800</v>
      </c>
      <c r="D2258" s="92">
        <v>19.435043393760701</v>
      </c>
      <c r="E2258" s="91">
        <v>2000</v>
      </c>
    </row>
    <row r="2259" spans="1:5">
      <c r="A2259" s="96" t="s">
        <v>526</v>
      </c>
      <c r="B2259" s="91">
        <v>1602967099</v>
      </c>
      <c r="C2259" s="91">
        <v>1602967099</v>
      </c>
      <c r="D2259" s="92">
        <v>100</v>
      </c>
      <c r="E2259" s="91">
        <v>13934550</v>
      </c>
    </row>
    <row r="2260" spans="1:5" ht="26.4">
      <c r="A2260" s="97" t="s">
        <v>527</v>
      </c>
      <c r="B2260" s="91">
        <v>1602967099</v>
      </c>
      <c r="C2260" s="91">
        <v>1602967099</v>
      </c>
      <c r="D2260" s="92">
        <v>100</v>
      </c>
      <c r="E2260" s="91">
        <v>13934550</v>
      </c>
    </row>
    <row r="2261" spans="1:5">
      <c r="A2261" s="93" t="s">
        <v>529</v>
      </c>
      <c r="B2261" s="94">
        <v>1619200035</v>
      </c>
      <c r="C2261" s="94">
        <v>677939076.94000006</v>
      </c>
      <c r="D2261" s="95">
        <v>41.868766198488899</v>
      </c>
      <c r="E2261" s="94">
        <v>143692719.94</v>
      </c>
    </row>
    <row r="2262" spans="1:5">
      <c r="A2262" s="96" t="s">
        <v>530</v>
      </c>
      <c r="B2262" s="91">
        <v>1598740945</v>
      </c>
      <c r="C2262" s="91">
        <v>673198637.13999999</v>
      </c>
      <c r="D2262" s="92">
        <v>42.108050040589902</v>
      </c>
      <c r="E2262" s="91">
        <v>143503720.44999999</v>
      </c>
    </row>
    <row r="2263" spans="1:5">
      <c r="A2263" s="97" t="s">
        <v>531</v>
      </c>
      <c r="B2263" s="91">
        <v>164885048</v>
      </c>
      <c r="C2263" s="91">
        <v>53351049.43</v>
      </c>
      <c r="D2263" s="92">
        <v>32.356511446689801</v>
      </c>
      <c r="E2263" s="91">
        <v>12700917.26</v>
      </c>
    </row>
    <row r="2264" spans="1:5">
      <c r="A2264" s="98" t="s">
        <v>532</v>
      </c>
      <c r="B2264" s="91">
        <v>129863333</v>
      </c>
      <c r="C2264" s="91">
        <v>40493867.149999999</v>
      </c>
      <c r="D2264" s="92">
        <v>31.181909638804701</v>
      </c>
      <c r="E2264" s="91">
        <v>9570865.1199999992</v>
      </c>
    </row>
    <row r="2265" spans="1:5">
      <c r="A2265" s="98" t="s">
        <v>533</v>
      </c>
      <c r="B2265" s="91">
        <v>35021715</v>
      </c>
      <c r="C2265" s="91">
        <v>12857182.279999999</v>
      </c>
      <c r="D2265" s="92">
        <v>36.712029322379003</v>
      </c>
      <c r="E2265" s="91">
        <v>3130052.14</v>
      </c>
    </row>
    <row r="2266" spans="1:5" ht="26.4">
      <c r="A2266" s="97" t="s">
        <v>535</v>
      </c>
      <c r="B2266" s="91">
        <v>1369108745</v>
      </c>
      <c r="C2266" s="91">
        <v>592602293.90999997</v>
      </c>
      <c r="D2266" s="92">
        <v>43.283800214861699</v>
      </c>
      <c r="E2266" s="91">
        <v>118996511.23</v>
      </c>
    </row>
    <row r="2267" spans="1:5">
      <c r="A2267" s="98" t="s">
        <v>536</v>
      </c>
      <c r="B2267" s="91">
        <v>1367132745</v>
      </c>
      <c r="C2267" s="91">
        <v>592125779.96000004</v>
      </c>
      <c r="D2267" s="92">
        <v>43.311505932805403</v>
      </c>
      <c r="E2267" s="91">
        <v>118765130.28</v>
      </c>
    </row>
    <row r="2268" spans="1:5">
      <c r="A2268" s="98" t="s">
        <v>537</v>
      </c>
      <c r="B2268" s="91">
        <v>1976000</v>
      </c>
      <c r="C2268" s="91">
        <v>476513.95</v>
      </c>
      <c r="D2268" s="92">
        <v>24.115078441295601</v>
      </c>
      <c r="E2268" s="91">
        <v>231380.95</v>
      </c>
    </row>
    <row r="2269" spans="1:5" ht="26.4">
      <c r="A2269" s="97" t="s">
        <v>538</v>
      </c>
      <c r="B2269" s="91">
        <v>415821</v>
      </c>
      <c r="C2269" s="91">
        <v>152851.95000000001</v>
      </c>
      <c r="D2269" s="92">
        <v>36.7590742170309</v>
      </c>
      <c r="E2269" s="91">
        <v>0</v>
      </c>
    </row>
    <row r="2270" spans="1:5">
      <c r="A2270" s="98" t="s">
        <v>540</v>
      </c>
      <c r="B2270" s="91">
        <v>415821</v>
      </c>
      <c r="C2270" s="91">
        <v>152851.95000000001</v>
      </c>
      <c r="D2270" s="92">
        <v>36.7590742170309</v>
      </c>
      <c r="E2270" s="91">
        <v>0</v>
      </c>
    </row>
    <row r="2271" spans="1:5" ht="26.4">
      <c r="A2271" s="97" t="s">
        <v>541</v>
      </c>
      <c r="B2271" s="91">
        <v>64331331</v>
      </c>
      <c r="C2271" s="91">
        <v>27092441.850000001</v>
      </c>
      <c r="D2271" s="92">
        <v>42.113914680235702</v>
      </c>
      <c r="E2271" s="91">
        <v>11806291.960000001</v>
      </c>
    </row>
    <row r="2272" spans="1:5">
      <c r="A2272" s="98" t="s">
        <v>542</v>
      </c>
      <c r="B2272" s="91">
        <v>1806</v>
      </c>
      <c r="C2272" s="91">
        <v>0</v>
      </c>
      <c r="D2272" s="92">
        <v>0</v>
      </c>
      <c r="E2272" s="91">
        <v>0</v>
      </c>
    </row>
    <row r="2273" spans="1:5" ht="26.4">
      <c r="A2273" s="99" t="s">
        <v>543</v>
      </c>
      <c r="B2273" s="91">
        <v>1806</v>
      </c>
      <c r="C2273" s="91">
        <v>0</v>
      </c>
      <c r="D2273" s="92">
        <v>0</v>
      </c>
      <c r="E2273" s="91">
        <v>0</v>
      </c>
    </row>
    <row r="2274" spans="1:5" ht="52.8">
      <c r="A2274" s="98" t="s">
        <v>544</v>
      </c>
      <c r="B2274" s="91">
        <v>2034546</v>
      </c>
      <c r="C2274" s="91">
        <v>2029540</v>
      </c>
      <c r="D2274" s="92">
        <v>99.753950021282407</v>
      </c>
      <c r="E2274" s="91">
        <v>0</v>
      </c>
    </row>
    <row r="2275" spans="1:5" ht="66">
      <c r="A2275" s="99" t="s">
        <v>546</v>
      </c>
      <c r="B2275" s="91">
        <v>2034546</v>
      </c>
      <c r="C2275" s="91">
        <v>2029540</v>
      </c>
      <c r="D2275" s="92">
        <v>99.753950021282407</v>
      </c>
      <c r="E2275" s="91">
        <v>0</v>
      </c>
    </row>
    <row r="2276" spans="1:5" ht="26.4">
      <c r="A2276" s="98" t="s">
        <v>547</v>
      </c>
      <c r="B2276" s="91">
        <v>62294979</v>
      </c>
      <c r="C2276" s="91">
        <v>25062901.850000001</v>
      </c>
      <c r="D2276" s="92">
        <v>40.232619470021802</v>
      </c>
      <c r="E2276" s="91">
        <v>11806291.960000001</v>
      </c>
    </row>
    <row r="2277" spans="1:5" ht="26.4">
      <c r="A2277" s="99" t="s">
        <v>548</v>
      </c>
      <c r="B2277" s="91">
        <v>3101398</v>
      </c>
      <c r="C2277" s="91">
        <v>1522019.21</v>
      </c>
      <c r="D2277" s="92">
        <v>49.0752625106484</v>
      </c>
      <c r="E2277" s="91">
        <v>307719.88</v>
      </c>
    </row>
    <row r="2278" spans="1:5" ht="39.6">
      <c r="A2278" s="99" t="s">
        <v>549</v>
      </c>
      <c r="B2278" s="91">
        <v>59193581</v>
      </c>
      <c r="C2278" s="91">
        <v>23540882.640000001</v>
      </c>
      <c r="D2278" s="92">
        <v>39.769316608839702</v>
      </c>
      <c r="E2278" s="91">
        <v>11498572.08</v>
      </c>
    </row>
    <row r="2279" spans="1:5">
      <c r="A2279" s="96" t="s">
        <v>550</v>
      </c>
      <c r="B2279" s="91">
        <v>20459090</v>
      </c>
      <c r="C2279" s="91">
        <v>4740439.8</v>
      </c>
      <c r="D2279" s="92">
        <v>23.170335533007599</v>
      </c>
      <c r="E2279" s="91">
        <v>188999.49</v>
      </c>
    </row>
    <row r="2280" spans="1:5">
      <c r="A2280" s="97" t="s">
        <v>551</v>
      </c>
      <c r="B2280" s="91">
        <v>20459090</v>
      </c>
      <c r="C2280" s="91">
        <v>4740439.8</v>
      </c>
      <c r="D2280" s="92">
        <v>23.170335533007599</v>
      </c>
      <c r="E2280" s="91">
        <v>188999.49</v>
      </c>
    </row>
    <row r="2281" spans="1:5">
      <c r="A2281" s="90" t="s">
        <v>116</v>
      </c>
      <c r="B2281" s="91">
        <v>-740710</v>
      </c>
      <c r="C2281" s="91">
        <v>937467118.55999994</v>
      </c>
      <c r="D2281" s="92">
        <v>-126563.31338310501</v>
      </c>
      <c r="E2281" s="91">
        <v>-126513008.76000001</v>
      </c>
    </row>
    <row r="2282" spans="1:5">
      <c r="A2282" s="90" t="s">
        <v>561</v>
      </c>
      <c r="B2282" s="91">
        <v>740710</v>
      </c>
      <c r="C2282" s="91">
        <v>-937467118.55999994</v>
      </c>
      <c r="D2282" s="92">
        <v>-126563.31338310501</v>
      </c>
      <c r="E2282" s="91">
        <v>126513008.76000001</v>
      </c>
    </row>
    <row r="2283" spans="1:5">
      <c r="A2283" s="96" t="s">
        <v>570</v>
      </c>
      <c r="B2283" s="91">
        <v>740710</v>
      </c>
      <c r="C2283" s="91">
        <v>-937467118.55999994</v>
      </c>
      <c r="D2283" s="92">
        <v>-126563.31338310501</v>
      </c>
      <c r="E2283" s="91">
        <v>126513008.76000001</v>
      </c>
    </row>
    <row r="2284" spans="1:5" ht="26.4">
      <c r="A2284" s="97" t="s">
        <v>565</v>
      </c>
      <c r="B2284" s="91">
        <v>740688</v>
      </c>
      <c r="C2284" s="91">
        <v>-450000</v>
      </c>
      <c r="D2284" s="92">
        <v>-60.754325707990397</v>
      </c>
      <c r="E2284" s="91">
        <v>0</v>
      </c>
    </row>
    <row r="2285" spans="1:5" ht="26.4">
      <c r="A2285" s="97" t="s">
        <v>566</v>
      </c>
      <c r="B2285" s="91">
        <v>22</v>
      </c>
      <c r="C2285" s="91">
        <v>0</v>
      </c>
      <c r="D2285" s="92">
        <v>0</v>
      </c>
      <c r="E2285" s="91">
        <v>0</v>
      </c>
    </row>
    <row r="2286" spans="1:5">
      <c r="A2286" s="90"/>
      <c r="B2286" s="91"/>
      <c r="C2286" s="91"/>
      <c r="D2286" s="92"/>
      <c r="E2286" s="91"/>
    </row>
    <row r="2287" spans="1:5">
      <c r="A2287" s="93" t="s">
        <v>569</v>
      </c>
      <c r="B2287" s="94"/>
      <c r="C2287" s="94"/>
      <c r="D2287" s="95"/>
      <c r="E2287" s="94"/>
    </row>
    <row r="2288" spans="1:5">
      <c r="A2288" s="93" t="s">
        <v>508</v>
      </c>
      <c r="B2288" s="94">
        <v>1585805890</v>
      </c>
      <c r="C2288" s="94">
        <v>1582781071.9100001</v>
      </c>
      <c r="D2288" s="95">
        <v>99.809256724982902</v>
      </c>
      <c r="E2288" s="94">
        <v>16738175.73</v>
      </c>
    </row>
    <row r="2289" spans="1:5" ht="26.4">
      <c r="A2289" s="96" t="s">
        <v>509</v>
      </c>
      <c r="B2289" s="91">
        <v>15377842</v>
      </c>
      <c r="C2289" s="91">
        <v>12353023.91</v>
      </c>
      <c r="D2289" s="92">
        <v>80.330022313924104</v>
      </c>
      <c r="E2289" s="91">
        <v>3175535.73</v>
      </c>
    </row>
    <row r="2290" spans="1:5">
      <c r="A2290" s="96" t="s">
        <v>512</v>
      </c>
      <c r="B2290" s="91">
        <v>5000</v>
      </c>
      <c r="C2290" s="91">
        <v>5000</v>
      </c>
      <c r="D2290" s="92">
        <v>100</v>
      </c>
      <c r="E2290" s="91">
        <v>5000</v>
      </c>
    </row>
    <row r="2291" spans="1:5">
      <c r="A2291" s="97" t="s">
        <v>513</v>
      </c>
      <c r="B2291" s="91">
        <v>5000</v>
      </c>
      <c r="C2291" s="91">
        <v>5000</v>
      </c>
      <c r="D2291" s="92">
        <v>100</v>
      </c>
      <c r="E2291" s="91">
        <v>5000</v>
      </c>
    </row>
    <row r="2292" spans="1:5">
      <c r="A2292" s="98" t="s">
        <v>577</v>
      </c>
      <c r="B2292" s="91">
        <v>5000</v>
      </c>
      <c r="C2292" s="91">
        <v>5000</v>
      </c>
      <c r="D2292" s="92">
        <v>100</v>
      </c>
      <c r="E2292" s="91">
        <v>5000</v>
      </c>
    </row>
    <row r="2293" spans="1:5" ht="26.4">
      <c r="A2293" s="99" t="s">
        <v>578</v>
      </c>
      <c r="B2293" s="91">
        <v>5000</v>
      </c>
      <c r="C2293" s="91">
        <v>5000</v>
      </c>
      <c r="D2293" s="92">
        <v>100</v>
      </c>
      <c r="E2293" s="91">
        <v>5000</v>
      </c>
    </row>
    <row r="2294" spans="1:5" ht="26.4">
      <c r="A2294" s="104" t="s">
        <v>579</v>
      </c>
      <c r="B2294" s="91">
        <v>5000</v>
      </c>
      <c r="C2294" s="91">
        <v>5000</v>
      </c>
      <c r="D2294" s="92">
        <v>100</v>
      </c>
      <c r="E2294" s="91">
        <v>5000</v>
      </c>
    </row>
    <row r="2295" spans="1:5">
      <c r="A2295" s="96" t="s">
        <v>526</v>
      </c>
      <c r="B2295" s="91">
        <v>1570423048</v>
      </c>
      <c r="C2295" s="91">
        <v>1570423048</v>
      </c>
      <c r="D2295" s="92">
        <v>100</v>
      </c>
      <c r="E2295" s="91">
        <v>13557640</v>
      </c>
    </row>
    <row r="2296" spans="1:5" ht="26.4">
      <c r="A2296" s="97" t="s">
        <v>527</v>
      </c>
      <c r="B2296" s="91">
        <v>1570423048</v>
      </c>
      <c r="C2296" s="91">
        <v>1570423048</v>
      </c>
      <c r="D2296" s="92">
        <v>100</v>
      </c>
      <c r="E2296" s="91">
        <v>13557640</v>
      </c>
    </row>
    <row r="2297" spans="1:5">
      <c r="A2297" s="93" t="s">
        <v>529</v>
      </c>
      <c r="B2297" s="94">
        <v>1586546578</v>
      </c>
      <c r="C2297" s="94">
        <v>667243637.47000003</v>
      </c>
      <c r="D2297" s="95">
        <v>42.056353511608002</v>
      </c>
      <c r="E2297" s="94">
        <v>142640590.66999999</v>
      </c>
    </row>
    <row r="2298" spans="1:5">
      <c r="A2298" s="96" t="s">
        <v>530</v>
      </c>
      <c r="B2298" s="91">
        <v>1581202988</v>
      </c>
      <c r="C2298" s="91">
        <v>666778623.46000004</v>
      </c>
      <c r="D2298" s="92">
        <v>42.169071809267301</v>
      </c>
      <c r="E2298" s="91">
        <v>142568271.97999999</v>
      </c>
    </row>
    <row r="2299" spans="1:5">
      <c r="A2299" s="97" t="s">
        <v>531</v>
      </c>
      <c r="B2299" s="91">
        <v>150947803</v>
      </c>
      <c r="C2299" s="91">
        <v>50216798.840000004</v>
      </c>
      <c r="D2299" s="92">
        <v>33.267657986383497</v>
      </c>
      <c r="E2299" s="91">
        <v>11644226.789999999</v>
      </c>
    </row>
    <row r="2300" spans="1:5">
      <c r="A2300" s="98" t="s">
        <v>532</v>
      </c>
      <c r="B2300" s="91">
        <v>127440507</v>
      </c>
      <c r="C2300" s="91">
        <v>39939199.869999997</v>
      </c>
      <c r="D2300" s="92">
        <v>31.339486016012199</v>
      </c>
      <c r="E2300" s="91">
        <v>9439349.5099999998</v>
      </c>
    </row>
    <row r="2301" spans="1:5">
      <c r="A2301" s="98" t="s">
        <v>533</v>
      </c>
      <c r="B2301" s="91">
        <v>23507296</v>
      </c>
      <c r="C2301" s="91">
        <v>10277598.970000001</v>
      </c>
      <c r="D2301" s="92">
        <v>43.720889761204297</v>
      </c>
      <c r="E2301" s="91">
        <v>2204877.2799999998</v>
      </c>
    </row>
    <row r="2302" spans="1:5" ht="26.4">
      <c r="A2302" s="97" t="s">
        <v>535</v>
      </c>
      <c r="B2302" s="91">
        <v>1367547947</v>
      </c>
      <c r="C2302" s="91">
        <v>591346070.82000005</v>
      </c>
      <c r="D2302" s="92">
        <v>43.2413409794692</v>
      </c>
      <c r="E2302" s="91">
        <v>119117753.23</v>
      </c>
    </row>
    <row r="2303" spans="1:5">
      <c r="A2303" s="98" t="s">
        <v>536</v>
      </c>
      <c r="B2303" s="91">
        <v>1365571947</v>
      </c>
      <c r="C2303" s="91">
        <v>590869556.87</v>
      </c>
      <c r="D2303" s="92">
        <v>43.269016924964703</v>
      </c>
      <c r="E2303" s="91">
        <v>118886372.28</v>
      </c>
    </row>
    <row r="2304" spans="1:5">
      <c r="A2304" s="98" t="s">
        <v>537</v>
      </c>
      <c r="B2304" s="91">
        <v>1976000</v>
      </c>
      <c r="C2304" s="91">
        <v>476513.95</v>
      </c>
      <c r="D2304" s="92">
        <v>24.115078441295601</v>
      </c>
      <c r="E2304" s="91">
        <v>231380.95</v>
      </c>
    </row>
    <row r="2305" spans="1:5" ht="26.4">
      <c r="A2305" s="97" t="s">
        <v>538</v>
      </c>
      <c r="B2305" s="91">
        <v>415821</v>
      </c>
      <c r="C2305" s="91">
        <v>152851.95000000001</v>
      </c>
      <c r="D2305" s="92">
        <v>36.7590742170309</v>
      </c>
      <c r="E2305" s="91">
        <v>0</v>
      </c>
    </row>
    <row r="2306" spans="1:5">
      <c r="A2306" s="98" t="s">
        <v>540</v>
      </c>
      <c r="B2306" s="91">
        <v>415821</v>
      </c>
      <c r="C2306" s="91">
        <v>152851.95000000001</v>
      </c>
      <c r="D2306" s="92">
        <v>36.7590742170309</v>
      </c>
      <c r="E2306" s="91">
        <v>0</v>
      </c>
    </row>
    <row r="2307" spans="1:5" ht="26.4">
      <c r="A2307" s="97" t="s">
        <v>541</v>
      </c>
      <c r="B2307" s="91">
        <v>62291417</v>
      </c>
      <c r="C2307" s="91">
        <v>25062901.850000001</v>
      </c>
      <c r="D2307" s="92">
        <v>40.234920085378697</v>
      </c>
      <c r="E2307" s="91">
        <v>11806291.960000001</v>
      </c>
    </row>
    <row r="2308" spans="1:5">
      <c r="A2308" s="98" t="s">
        <v>542</v>
      </c>
      <c r="B2308" s="91">
        <v>1806</v>
      </c>
      <c r="C2308" s="91">
        <v>0</v>
      </c>
      <c r="D2308" s="92">
        <v>0</v>
      </c>
      <c r="E2308" s="91">
        <v>0</v>
      </c>
    </row>
    <row r="2309" spans="1:5" ht="26.4">
      <c r="A2309" s="99" t="s">
        <v>543</v>
      </c>
      <c r="B2309" s="91">
        <v>1806</v>
      </c>
      <c r="C2309" s="91">
        <v>0</v>
      </c>
      <c r="D2309" s="92">
        <v>0</v>
      </c>
      <c r="E2309" s="91">
        <v>0</v>
      </c>
    </row>
    <row r="2310" spans="1:5" ht="26.4">
      <c r="A2310" s="98" t="s">
        <v>547</v>
      </c>
      <c r="B2310" s="91">
        <v>62289611</v>
      </c>
      <c r="C2310" s="91">
        <v>25062901.850000001</v>
      </c>
      <c r="D2310" s="92">
        <v>40.236086640515403</v>
      </c>
      <c r="E2310" s="91">
        <v>11806291.960000001</v>
      </c>
    </row>
    <row r="2311" spans="1:5" ht="26.4">
      <c r="A2311" s="99" t="s">
        <v>548</v>
      </c>
      <c r="B2311" s="91">
        <v>3101398</v>
      </c>
      <c r="C2311" s="91">
        <v>1522019.21</v>
      </c>
      <c r="D2311" s="92">
        <v>49.0752625106484</v>
      </c>
      <c r="E2311" s="91">
        <v>307719.88</v>
      </c>
    </row>
    <row r="2312" spans="1:5" ht="39.6">
      <c r="A2312" s="99" t="s">
        <v>549</v>
      </c>
      <c r="B2312" s="91">
        <v>59188213</v>
      </c>
      <c r="C2312" s="91">
        <v>23540882.640000001</v>
      </c>
      <c r="D2312" s="92">
        <v>39.772923436630897</v>
      </c>
      <c r="E2312" s="91">
        <v>11498572.08</v>
      </c>
    </row>
    <row r="2313" spans="1:5">
      <c r="A2313" s="96" t="s">
        <v>550</v>
      </c>
      <c r="B2313" s="91">
        <v>5343590</v>
      </c>
      <c r="C2313" s="91">
        <v>465014.01</v>
      </c>
      <c r="D2313" s="92">
        <v>8.70227712081204</v>
      </c>
      <c r="E2313" s="91">
        <v>72318.69</v>
      </c>
    </row>
    <row r="2314" spans="1:5">
      <c r="A2314" s="97" t="s">
        <v>551</v>
      </c>
      <c r="B2314" s="91">
        <v>5343590</v>
      </c>
      <c r="C2314" s="91">
        <v>465014.01</v>
      </c>
      <c r="D2314" s="92">
        <v>8.70227712081204</v>
      </c>
      <c r="E2314" s="91">
        <v>72318.69</v>
      </c>
    </row>
    <row r="2315" spans="1:5">
      <c r="A2315" s="90" t="s">
        <v>116</v>
      </c>
      <c r="B2315" s="91">
        <v>-740688</v>
      </c>
      <c r="C2315" s="91">
        <v>915537434.44000006</v>
      </c>
      <c r="D2315" s="92">
        <v>-123606.354421835</v>
      </c>
      <c r="E2315" s="91">
        <v>-125902414.94</v>
      </c>
    </row>
    <row r="2316" spans="1:5">
      <c r="A2316" s="90" t="s">
        <v>561</v>
      </c>
      <c r="B2316" s="91">
        <v>740688</v>
      </c>
      <c r="C2316" s="91">
        <v>-915537434.44000006</v>
      </c>
      <c r="D2316" s="92">
        <v>-123606.354421835</v>
      </c>
      <c r="E2316" s="91">
        <v>125902414.94</v>
      </c>
    </row>
    <row r="2317" spans="1:5">
      <c r="A2317" s="96" t="s">
        <v>570</v>
      </c>
      <c r="B2317" s="91">
        <v>740688</v>
      </c>
      <c r="C2317" s="91">
        <v>-915537434.44000006</v>
      </c>
      <c r="D2317" s="92">
        <v>-123606.354421835</v>
      </c>
      <c r="E2317" s="91">
        <v>125902414.94</v>
      </c>
    </row>
    <row r="2318" spans="1:5" ht="26.4">
      <c r="A2318" s="97" t="s">
        <v>565</v>
      </c>
      <c r="B2318" s="91">
        <v>740688</v>
      </c>
      <c r="C2318" s="91">
        <v>-450000</v>
      </c>
      <c r="D2318" s="92">
        <v>-60.754325707990397</v>
      </c>
      <c r="E2318" s="91">
        <v>0</v>
      </c>
    </row>
    <row r="2319" spans="1:5">
      <c r="A2319" s="90"/>
      <c r="B2319" s="91"/>
      <c r="C2319" s="91"/>
      <c r="D2319" s="92"/>
      <c r="E2319" s="91"/>
    </row>
    <row r="2320" spans="1:5" ht="26.4">
      <c r="A2320" s="93" t="s">
        <v>571</v>
      </c>
      <c r="B2320" s="94"/>
      <c r="C2320" s="94"/>
      <c r="D2320" s="95"/>
      <c r="E2320" s="94"/>
    </row>
    <row r="2321" spans="1:5">
      <c r="A2321" s="93" t="s">
        <v>508</v>
      </c>
      <c r="B2321" s="94">
        <v>32653435</v>
      </c>
      <c r="C2321" s="94">
        <v>32625123.59</v>
      </c>
      <c r="D2321" s="95">
        <v>99.913297299350006</v>
      </c>
      <c r="E2321" s="94">
        <v>441535.45</v>
      </c>
    </row>
    <row r="2322" spans="1:5" ht="26.4">
      <c r="A2322" s="96" t="s">
        <v>509</v>
      </c>
      <c r="B2322" s="91">
        <v>0</v>
      </c>
      <c r="C2322" s="91">
        <v>15272.59</v>
      </c>
      <c r="D2322" s="92">
        <v>0</v>
      </c>
      <c r="E2322" s="91">
        <v>2625.45</v>
      </c>
    </row>
    <row r="2323" spans="1:5">
      <c r="A2323" s="96" t="s">
        <v>510</v>
      </c>
      <c r="B2323" s="91">
        <v>79541</v>
      </c>
      <c r="C2323" s="91">
        <v>60000</v>
      </c>
      <c r="D2323" s="92">
        <v>75.432795665128694</v>
      </c>
      <c r="E2323" s="91">
        <v>60000</v>
      </c>
    </row>
    <row r="2324" spans="1:5">
      <c r="A2324" s="97" t="s">
        <v>511</v>
      </c>
      <c r="B2324" s="91">
        <v>79541</v>
      </c>
      <c r="C2324" s="91">
        <v>60000</v>
      </c>
      <c r="D2324" s="92">
        <v>75.432795665128694</v>
      </c>
      <c r="E2324" s="91">
        <v>60000</v>
      </c>
    </row>
    <row r="2325" spans="1:5">
      <c r="A2325" s="96" t="s">
        <v>512</v>
      </c>
      <c r="B2325" s="91">
        <v>29843</v>
      </c>
      <c r="C2325" s="91">
        <v>5800</v>
      </c>
      <c r="D2325" s="92">
        <v>19.435043393760701</v>
      </c>
      <c r="E2325" s="91">
        <v>2000</v>
      </c>
    </row>
    <row r="2326" spans="1:5">
      <c r="A2326" s="97" t="s">
        <v>513</v>
      </c>
      <c r="B2326" s="91">
        <v>29843</v>
      </c>
      <c r="C2326" s="91">
        <v>5800</v>
      </c>
      <c r="D2326" s="92">
        <v>19.435043393760701</v>
      </c>
      <c r="E2326" s="91">
        <v>2000</v>
      </c>
    </row>
    <row r="2327" spans="1:5">
      <c r="A2327" s="98" t="s">
        <v>577</v>
      </c>
      <c r="B2327" s="91">
        <v>29843</v>
      </c>
      <c r="C2327" s="91">
        <v>5800</v>
      </c>
      <c r="D2327" s="92">
        <v>19.435043393760701</v>
      </c>
      <c r="E2327" s="91">
        <v>2000</v>
      </c>
    </row>
    <row r="2328" spans="1:5" ht="26.4">
      <c r="A2328" s="99" t="s">
        <v>578</v>
      </c>
      <c r="B2328" s="91">
        <v>29843</v>
      </c>
      <c r="C2328" s="91">
        <v>5800</v>
      </c>
      <c r="D2328" s="92">
        <v>19.435043393760701</v>
      </c>
      <c r="E2328" s="91">
        <v>2000</v>
      </c>
    </row>
    <row r="2329" spans="1:5" ht="26.4">
      <c r="A2329" s="104" t="s">
        <v>580</v>
      </c>
      <c r="B2329" s="91">
        <v>29843</v>
      </c>
      <c r="C2329" s="91">
        <v>5800</v>
      </c>
      <c r="D2329" s="92">
        <v>19.435043393760701</v>
      </c>
      <c r="E2329" s="91">
        <v>2000</v>
      </c>
    </row>
    <row r="2330" spans="1:5">
      <c r="A2330" s="96" t="s">
        <v>526</v>
      </c>
      <c r="B2330" s="91">
        <v>32544051</v>
      </c>
      <c r="C2330" s="91">
        <v>32544051</v>
      </c>
      <c r="D2330" s="92">
        <v>100</v>
      </c>
      <c r="E2330" s="91">
        <v>376910</v>
      </c>
    </row>
    <row r="2331" spans="1:5" ht="26.4">
      <c r="A2331" s="97" t="s">
        <v>527</v>
      </c>
      <c r="B2331" s="91">
        <v>32544051</v>
      </c>
      <c r="C2331" s="91">
        <v>32544051</v>
      </c>
      <c r="D2331" s="92">
        <v>100</v>
      </c>
      <c r="E2331" s="91">
        <v>376910</v>
      </c>
    </row>
    <row r="2332" spans="1:5">
      <c r="A2332" s="93" t="s">
        <v>529</v>
      </c>
      <c r="B2332" s="94">
        <v>32653457</v>
      </c>
      <c r="C2332" s="94">
        <v>10695439.470000001</v>
      </c>
      <c r="D2332" s="95">
        <v>32.754386373240699</v>
      </c>
      <c r="E2332" s="94">
        <v>1052129.27</v>
      </c>
    </row>
    <row r="2333" spans="1:5">
      <c r="A2333" s="96" t="s">
        <v>530</v>
      </c>
      <c r="B2333" s="91">
        <v>17537957</v>
      </c>
      <c r="C2333" s="91">
        <v>6420013.6799999997</v>
      </c>
      <c r="D2333" s="92">
        <v>36.606394233946403</v>
      </c>
      <c r="E2333" s="91">
        <v>935448.47</v>
      </c>
    </row>
    <row r="2334" spans="1:5">
      <c r="A2334" s="97" t="s">
        <v>531</v>
      </c>
      <c r="B2334" s="91">
        <v>13937245</v>
      </c>
      <c r="C2334" s="91">
        <v>3134250.59</v>
      </c>
      <c r="D2334" s="92">
        <v>22.488308055142902</v>
      </c>
      <c r="E2334" s="91">
        <v>1056690.47</v>
      </c>
    </row>
    <row r="2335" spans="1:5">
      <c r="A2335" s="98" t="s">
        <v>532</v>
      </c>
      <c r="B2335" s="91">
        <v>2422826</v>
      </c>
      <c r="C2335" s="91">
        <v>554667.28</v>
      </c>
      <c r="D2335" s="92">
        <v>22.893401342069101</v>
      </c>
      <c r="E2335" s="91">
        <v>131515.60999999999</v>
      </c>
    </row>
    <row r="2336" spans="1:5">
      <c r="A2336" s="98" t="s">
        <v>533</v>
      </c>
      <c r="B2336" s="91">
        <v>11514419</v>
      </c>
      <c r="C2336" s="91">
        <v>2579583.31</v>
      </c>
      <c r="D2336" s="92">
        <v>22.4030696642184</v>
      </c>
      <c r="E2336" s="91">
        <v>925174.86</v>
      </c>
    </row>
    <row r="2337" spans="1:5" ht="26.4">
      <c r="A2337" s="97" t="s">
        <v>535</v>
      </c>
      <c r="B2337" s="91">
        <v>1560798</v>
      </c>
      <c r="C2337" s="91">
        <v>1256223.0900000001</v>
      </c>
      <c r="D2337" s="92">
        <v>80.485949495065995</v>
      </c>
      <c r="E2337" s="91">
        <v>-121242</v>
      </c>
    </row>
    <row r="2338" spans="1:5">
      <c r="A2338" s="98" t="s">
        <v>536</v>
      </c>
      <c r="B2338" s="91">
        <v>1560798</v>
      </c>
      <c r="C2338" s="91">
        <v>1256223.0900000001</v>
      </c>
      <c r="D2338" s="92">
        <v>80.485949495065995</v>
      </c>
      <c r="E2338" s="91">
        <v>-121242</v>
      </c>
    </row>
    <row r="2339" spans="1:5" ht="26.4">
      <c r="A2339" s="97" t="s">
        <v>541</v>
      </c>
      <c r="B2339" s="91">
        <v>2039914</v>
      </c>
      <c r="C2339" s="91">
        <v>2029540</v>
      </c>
      <c r="D2339" s="92">
        <v>99.491449149326897</v>
      </c>
      <c r="E2339" s="91">
        <v>0</v>
      </c>
    </row>
    <row r="2340" spans="1:5" ht="52.8">
      <c r="A2340" s="98" t="s">
        <v>544</v>
      </c>
      <c r="B2340" s="91">
        <v>2034546</v>
      </c>
      <c r="C2340" s="91">
        <v>2029540</v>
      </c>
      <c r="D2340" s="92">
        <v>99.753950021282407</v>
      </c>
      <c r="E2340" s="91">
        <v>0</v>
      </c>
    </row>
    <row r="2341" spans="1:5" ht="66">
      <c r="A2341" s="99" t="s">
        <v>546</v>
      </c>
      <c r="B2341" s="91">
        <v>2034546</v>
      </c>
      <c r="C2341" s="91">
        <v>2029540</v>
      </c>
      <c r="D2341" s="92">
        <v>99.753950021282407</v>
      </c>
      <c r="E2341" s="91">
        <v>0</v>
      </c>
    </row>
    <row r="2342" spans="1:5" ht="26.4">
      <c r="A2342" s="98" t="s">
        <v>547</v>
      </c>
      <c r="B2342" s="91">
        <v>5368</v>
      </c>
      <c r="C2342" s="91">
        <v>0</v>
      </c>
      <c r="D2342" s="92">
        <v>0</v>
      </c>
      <c r="E2342" s="91">
        <v>0</v>
      </c>
    </row>
    <row r="2343" spans="1:5" ht="39.6">
      <c r="A2343" s="99" t="s">
        <v>549</v>
      </c>
      <c r="B2343" s="91">
        <v>5368</v>
      </c>
      <c r="C2343" s="91">
        <v>0</v>
      </c>
      <c r="D2343" s="92">
        <v>0</v>
      </c>
      <c r="E2343" s="91">
        <v>0</v>
      </c>
    </row>
    <row r="2344" spans="1:5">
      <c r="A2344" s="96" t="s">
        <v>550</v>
      </c>
      <c r="B2344" s="91">
        <v>15115500</v>
      </c>
      <c r="C2344" s="91">
        <v>4275425.79</v>
      </c>
      <c r="D2344" s="92">
        <v>28.285043763024699</v>
      </c>
      <c r="E2344" s="91">
        <v>116680.8</v>
      </c>
    </row>
    <row r="2345" spans="1:5">
      <c r="A2345" s="97" t="s">
        <v>551</v>
      </c>
      <c r="B2345" s="91">
        <v>15115500</v>
      </c>
      <c r="C2345" s="91">
        <v>4275425.79</v>
      </c>
      <c r="D2345" s="92">
        <v>28.285043763024699</v>
      </c>
      <c r="E2345" s="91">
        <v>116680.8</v>
      </c>
    </row>
    <row r="2346" spans="1:5">
      <c r="A2346" s="90" t="s">
        <v>116</v>
      </c>
      <c r="B2346" s="91">
        <v>-22</v>
      </c>
      <c r="C2346" s="91">
        <v>21929684.120000001</v>
      </c>
      <c r="D2346" s="92">
        <v>-99680382.363636404</v>
      </c>
      <c r="E2346" s="91">
        <v>-610593.81999999995</v>
      </c>
    </row>
    <row r="2347" spans="1:5">
      <c r="A2347" s="90" t="s">
        <v>561</v>
      </c>
      <c r="B2347" s="91">
        <v>22</v>
      </c>
      <c r="C2347" s="91">
        <v>-21929684.120000001</v>
      </c>
      <c r="D2347" s="92">
        <v>-99680382.363636404</v>
      </c>
      <c r="E2347" s="91">
        <v>610593.81999999995</v>
      </c>
    </row>
    <row r="2348" spans="1:5">
      <c r="A2348" s="96" t="s">
        <v>570</v>
      </c>
      <c r="B2348" s="91">
        <v>22</v>
      </c>
      <c r="C2348" s="91">
        <v>-21929684.120000001</v>
      </c>
      <c r="D2348" s="92">
        <v>-99680382.363636404</v>
      </c>
      <c r="E2348" s="91">
        <v>610593.81999999995</v>
      </c>
    </row>
    <row r="2349" spans="1:5" ht="26.4">
      <c r="A2349" s="97" t="s">
        <v>566</v>
      </c>
      <c r="B2349" s="91">
        <v>22</v>
      </c>
      <c r="C2349" s="91">
        <v>0</v>
      </c>
      <c r="D2349" s="92">
        <v>0</v>
      </c>
      <c r="E2349" s="91">
        <v>0</v>
      </c>
    </row>
    <row r="2350" spans="1:5">
      <c r="A2350" s="90"/>
      <c r="B2350" s="91"/>
      <c r="C2350" s="91"/>
      <c r="D2350" s="92"/>
      <c r="E2350" s="91"/>
    </row>
    <row r="2351" spans="1:5">
      <c r="A2351" s="103" t="s">
        <v>611</v>
      </c>
      <c r="B2351" s="91"/>
      <c r="C2351" s="91"/>
      <c r="D2351" s="92"/>
      <c r="E2351" s="91"/>
    </row>
    <row r="2352" spans="1:5">
      <c r="A2352" s="93" t="s">
        <v>508</v>
      </c>
      <c r="B2352" s="94">
        <v>3565331</v>
      </c>
      <c r="C2352" s="94">
        <v>3565331</v>
      </c>
      <c r="D2352" s="95">
        <v>100</v>
      </c>
      <c r="E2352" s="94">
        <v>67483</v>
      </c>
    </row>
    <row r="2353" spans="1:5">
      <c r="A2353" s="96" t="s">
        <v>526</v>
      </c>
      <c r="B2353" s="91">
        <v>3565331</v>
      </c>
      <c r="C2353" s="91">
        <v>3565331</v>
      </c>
      <c r="D2353" s="92">
        <v>100</v>
      </c>
      <c r="E2353" s="91">
        <v>67483</v>
      </c>
    </row>
    <row r="2354" spans="1:5" ht="26.4">
      <c r="A2354" s="97" t="s">
        <v>527</v>
      </c>
      <c r="B2354" s="91">
        <v>3565331</v>
      </c>
      <c r="C2354" s="91">
        <v>3565331</v>
      </c>
      <c r="D2354" s="92">
        <v>100</v>
      </c>
      <c r="E2354" s="91">
        <v>67483</v>
      </c>
    </row>
    <row r="2355" spans="1:5">
      <c r="A2355" s="93" t="s">
        <v>529</v>
      </c>
      <c r="B2355" s="94">
        <v>3565331</v>
      </c>
      <c r="C2355" s="94">
        <v>1190818.3</v>
      </c>
      <c r="D2355" s="95">
        <v>33.3999367800633</v>
      </c>
      <c r="E2355" s="94">
        <v>257956.06</v>
      </c>
    </row>
    <row r="2356" spans="1:5">
      <c r="A2356" s="96" t="s">
        <v>530</v>
      </c>
      <c r="B2356" s="91">
        <v>3416285</v>
      </c>
      <c r="C2356" s="91">
        <v>1172856.96</v>
      </c>
      <c r="D2356" s="92">
        <v>34.331355844140603</v>
      </c>
      <c r="E2356" s="91">
        <v>253399.51</v>
      </c>
    </row>
    <row r="2357" spans="1:5">
      <c r="A2357" s="97" t="s">
        <v>531</v>
      </c>
      <c r="B2357" s="91">
        <v>3390785</v>
      </c>
      <c r="C2357" s="91">
        <v>1147356.96</v>
      </c>
      <c r="D2357" s="92">
        <v>33.837502525226498</v>
      </c>
      <c r="E2357" s="91">
        <v>253399.51</v>
      </c>
    </row>
    <row r="2358" spans="1:5">
      <c r="A2358" s="98" t="s">
        <v>532</v>
      </c>
      <c r="B2358" s="91">
        <v>2617806</v>
      </c>
      <c r="C2358" s="91">
        <v>953374.58</v>
      </c>
      <c r="D2358" s="92">
        <v>36.418840051554596</v>
      </c>
      <c r="E2358" s="91">
        <v>215391.58</v>
      </c>
    </row>
    <row r="2359" spans="1:5">
      <c r="A2359" s="98" t="s">
        <v>533</v>
      </c>
      <c r="B2359" s="91">
        <v>772979</v>
      </c>
      <c r="C2359" s="91">
        <v>193982.38</v>
      </c>
      <c r="D2359" s="92">
        <v>25.095426913279699</v>
      </c>
      <c r="E2359" s="91">
        <v>38007.93</v>
      </c>
    </row>
    <row r="2360" spans="1:5" ht="26.4">
      <c r="A2360" s="97" t="s">
        <v>538</v>
      </c>
      <c r="B2360" s="91">
        <v>1000</v>
      </c>
      <c r="C2360" s="91">
        <v>1000</v>
      </c>
      <c r="D2360" s="92">
        <v>100</v>
      </c>
      <c r="E2360" s="91">
        <v>0</v>
      </c>
    </row>
    <row r="2361" spans="1:5">
      <c r="A2361" s="98" t="s">
        <v>540</v>
      </c>
      <c r="B2361" s="91">
        <v>1000</v>
      </c>
      <c r="C2361" s="91">
        <v>1000</v>
      </c>
      <c r="D2361" s="92">
        <v>100</v>
      </c>
      <c r="E2361" s="91">
        <v>0</v>
      </c>
    </row>
    <row r="2362" spans="1:5" ht="26.4">
      <c r="A2362" s="97" t="s">
        <v>541</v>
      </c>
      <c r="B2362" s="91">
        <v>24500</v>
      </c>
      <c r="C2362" s="91">
        <v>24500</v>
      </c>
      <c r="D2362" s="92">
        <v>100</v>
      </c>
      <c r="E2362" s="91">
        <v>0</v>
      </c>
    </row>
    <row r="2363" spans="1:5">
      <c r="A2363" s="98" t="s">
        <v>542</v>
      </c>
      <c r="B2363" s="91">
        <v>24500</v>
      </c>
      <c r="C2363" s="91">
        <v>24500</v>
      </c>
      <c r="D2363" s="92">
        <v>100</v>
      </c>
      <c r="E2363" s="91">
        <v>0</v>
      </c>
    </row>
    <row r="2364" spans="1:5" ht="26.4">
      <c r="A2364" s="99" t="s">
        <v>573</v>
      </c>
      <c r="B2364" s="91">
        <v>24500</v>
      </c>
      <c r="C2364" s="91">
        <v>24500</v>
      </c>
      <c r="D2364" s="92">
        <v>100</v>
      </c>
      <c r="E2364" s="91">
        <v>0</v>
      </c>
    </row>
    <row r="2365" spans="1:5" ht="26.4">
      <c r="A2365" s="104" t="s">
        <v>574</v>
      </c>
      <c r="B2365" s="91">
        <v>24500</v>
      </c>
      <c r="C2365" s="91">
        <v>24500</v>
      </c>
      <c r="D2365" s="92">
        <v>100</v>
      </c>
      <c r="E2365" s="91">
        <v>0</v>
      </c>
    </row>
    <row r="2366" spans="1:5">
      <c r="A2366" s="96" t="s">
        <v>550</v>
      </c>
      <c r="B2366" s="91">
        <v>149046</v>
      </c>
      <c r="C2366" s="91">
        <v>17961.34</v>
      </c>
      <c r="D2366" s="92">
        <v>12.0508702011459</v>
      </c>
      <c r="E2366" s="91">
        <v>4556.55</v>
      </c>
    </row>
    <row r="2367" spans="1:5">
      <c r="A2367" s="97" t="s">
        <v>551</v>
      </c>
      <c r="B2367" s="91">
        <v>149046</v>
      </c>
      <c r="C2367" s="91">
        <v>17961.34</v>
      </c>
      <c r="D2367" s="92">
        <v>12.0508702011459</v>
      </c>
      <c r="E2367" s="91">
        <v>4556.55</v>
      </c>
    </row>
    <row r="2368" spans="1:5">
      <c r="A2368" s="90" t="s">
        <v>116</v>
      </c>
      <c r="B2368" s="91">
        <v>0</v>
      </c>
      <c r="C2368" s="91">
        <v>2374512.7000000002</v>
      </c>
      <c r="D2368" s="92">
        <v>0</v>
      </c>
      <c r="E2368" s="91">
        <v>-190473.06</v>
      </c>
    </row>
    <row r="2369" spans="1:5">
      <c r="A2369" s="90" t="s">
        <v>561</v>
      </c>
      <c r="B2369" s="91">
        <v>0</v>
      </c>
      <c r="C2369" s="91">
        <v>-2374512.7000000002</v>
      </c>
      <c r="D2369" s="92">
        <v>0</v>
      </c>
      <c r="E2369" s="91">
        <v>190473.06</v>
      </c>
    </row>
    <row r="2370" spans="1:5">
      <c r="A2370" s="96" t="s">
        <v>570</v>
      </c>
      <c r="B2370" s="91">
        <v>0</v>
      </c>
      <c r="C2370" s="91">
        <v>-2374512.7000000002</v>
      </c>
      <c r="D2370" s="92">
        <v>0</v>
      </c>
      <c r="E2370" s="91">
        <v>190473.06</v>
      </c>
    </row>
    <row r="2371" spans="1:5">
      <c r="A2371" s="90"/>
      <c r="B2371" s="91"/>
      <c r="C2371" s="91"/>
      <c r="D2371" s="92"/>
      <c r="E2371" s="91"/>
    </row>
    <row r="2372" spans="1:5">
      <c r="A2372" s="93" t="s">
        <v>569</v>
      </c>
      <c r="B2372" s="94"/>
      <c r="C2372" s="94"/>
      <c r="D2372" s="95"/>
      <c r="E2372" s="94"/>
    </row>
    <row r="2373" spans="1:5">
      <c r="A2373" s="93" t="s">
        <v>508</v>
      </c>
      <c r="B2373" s="94">
        <v>3565331</v>
      </c>
      <c r="C2373" s="94">
        <v>3565331</v>
      </c>
      <c r="D2373" s="95">
        <v>100</v>
      </c>
      <c r="E2373" s="94">
        <v>67483</v>
      </c>
    </row>
    <row r="2374" spans="1:5">
      <c r="A2374" s="96" t="s">
        <v>526</v>
      </c>
      <c r="B2374" s="91">
        <v>3565331</v>
      </c>
      <c r="C2374" s="91">
        <v>3565331</v>
      </c>
      <c r="D2374" s="92">
        <v>100</v>
      </c>
      <c r="E2374" s="91">
        <v>67483</v>
      </c>
    </row>
    <row r="2375" spans="1:5" ht="26.4">
      <c r="A2375" s="97" t="s">
        <v>527</v>
      </c>
      <c r="B2375" s="91">
        <v>3565331</v>
      </c>
      <c r="C2375" s="91">
        <v>3565331</v>
      </c>
      <c r="D2375" s="92">
        <v>100</v>
      </c>
      <c r="E2375" s="91">
        <v>67483</v>
      </c>
    </row>
    <row r="2376" spans="1:5">
      <c r="A2376" s="93" t="s">
        <v>529</v>
      </c>
      <c r="B2376" s="94">
        <v>3565331</v>
      </c>
      <c r="C2376" s="94">
        <v>1190818.3</v>
      </c>
      <c r="D2376" s="95">
        <v>33.3999367800633</v>
      </c>
      <c r="E2376" s="94">
        <v>257956.06</v>
      </c>
    </row>
    <row r="2377" spans="1:5">
      <c r="A2377" s="96" t="s">
        <v>530</v>
      </c>
      <c r="B2377" s="91">
        <v>3416285</v>
      </c>
      <c r="C2377" s="91">
        <v>1172856.96</v>
      </c>
      <c r="D2377" s="92">
        <v>34.331355844140603</v>
      </c>
      <c r="E2377" s="91">
        <v>253399.51</v>
      </c>
    </row>
    <row r="2378" spans="1:5">
      <c r="A2378" s="97" t="s">
        <v>531</v>
      </c>
      <c r="B2378" s="91">
        <v>3390785</v>
      </c>
      <c r="C2378" s="91">
        <v>1147356.96</v>
      </c>
      <c r="D2378" s="92">
        <v>33.837502525226498</v>
      </c>
      <c r="E2378" s="91">
        <v>253399.51</v>
      </c>
    </row>
    <row r="2379" spans="1:5">
      <c r="A2379" s="98" t="s">
        <v>532</v>
      </c>
      <c r="B2379" s="91">
        <v>2617806</v>
      </c>
      <c r="C2379" s="91">
        <v>953374.58</v>
      </c>
      <c r="D2379" s="92">
        <v>36.418840051554596</v>
      </c>
      <c r="E2379" s="91">
        <v>215391.58</v>
      </c>
    </row>
    <row r="2380" spans="1:5">
      <c r="A2380" s="98" t="s">
        <v>533</v>
      </c>
      <c r="B2380" s="91">
        <v>772979</v>
      </c>
      <c r="C2380" s="91">
        <v>193982.38</v>
      </c>
      <c r="D2380" s="92">
        <v>25.095426913279699</v>
      </c>
      <c r="E2380" s="91">
        <v>38007.93</v>
      </c>
    </row>
    <row r="2381" spans="1:5" ht="26.4">
      <c r="A2381" s="97" t="s">
        <v>538</v>
      </c>
      <c r="B2381" s="91">
        <v>1000</v>
      </c>
      <c r="C2381" s="91">
        <v>1000</v>
      </c>
      <c r="D2381" s="92">
        <v>100</v>
      </c>
      <c r="E2381" s="91">
        <v>0</v>
      </c>
    </row>
    <row r="2382" spans="1:5">
      <c r="A2382" s="98" t="s">
        <v>540</v>
      </c>
      <c r="B2382" s="91">
        <v>1000</v>
      </c>
      <c r="C2382" s="91">
        <v>1000</v>
      </c>
      <c r="D2382" s="92">
        <v>100</v>
      </c>
      <c r="E2382" s="91">
        <v>0</v>
      </c>
    </row>
    <row r="2383" spans="1:5" ht="26.4">
      <c r="A2383" s="97" t="s">
        <v>541</v>
      </c>
      <c r="B2383" s="91">
        <v>24500</v>
      </c>
      <c r="C2383" s="91">
        <v>24500</v>
      </c>
      <c r="D2383" s="92">
        <v>100</v>
      </c>
      <c r="E2383" s="91">
        <v>0</v>
      </c>
    </row>
    <row r="2384" spans="1:5">
      <c r="A2384" s="98" t="s">
        <v>542</v>
      </c>
      <c r="B2384" s="91">
        <v>24500</v>
      </c>
      <c r="C2384" s="91">
        <v>24500</v>
      </c>
      <c r="D2384" s="92">
        <v>100</v>
      </c>
      <c r="E2384" s="91">
        <v>0</v>
      </c>
    </row>
    <row r="2385" spans="1:5" ht="26.4">
      <c r="A2385" s="99" t="s">
        <v>573</v>
      </c>
      <c r="B2385" s="91">
        <v>24500</v>
      </c>
      <c r="C2385" s="91">
        <v>24500</v>
      </c>
      <c r="D2385" s="92">
        <v>100</v>
      </c>
      <c r="E2385" s="91">
        <v>0</v>
      </c>
    </row>
    <row r="2386" spans="1:5" ht="26.4">
      <c r="A2386" s="104" t="s">
        <v>574</v>
      </c>
      <c r="B2386" s="91">
        <v>24500</v>
      </c>
      <c r="C2386" s="91">
        <v>24500</v>
      </c>
      <c r="D2386" s="92">
        <v>100</v>
      </c>
      <c r="E2386" s="91">
        <v>0</v>
      </c>
    </row>
    <row r="2387" spans="1:5">
      <c r="A2387" s="96" t="s">
        <v>550</v>
      </c>
      <c r="B2387" s="91">
        <v>149046</v>
      </c>
      <c r="C2387" s="91">
        <v>17961.34</v>
      </c>
      <c r="D2387" s="92">
        <v>12.0508702011459</v>
      </c>
      <c r="E2387" s="91">
        <v>4556.55</v>
      </c>
    </row>
    <row r="2388" spans="1:5">
      <c r="A2388" s="97" t="s">
        <v>551</v>
      </c>
      <c r="B2388" s="91">
        <v>149046</v>
      </c>
      <c r="C2388" s="91">
        <v>17961.34</v>
      </c>
      <c r="D2388" s="92">
        <v>12.0508702011459</v>
      </c>
      <c r="E2388" s="91">
        <v>4556.55</v>
      </c>
    </row>
    <row r="2389" spans="1:5">
      <c r="A2389" s="90" t="s">
        <v>116</v>
      </c>
      <c r="B2389" s="91">
        <v>0</v>
      </c>
      <c r="C2389" s="91">
        <v>2374512.7000000002</v>
      </c>
      <c r="D2389" s="92">
        <v>0</v>
      </c>
      <c r="E2389" s="91">
        <v>-190473.06</v>
      </c>
    </row>
    <row r="2390" spans="1:5">
      <c r="A2390" s="90" t="s">
        <v>561</v>
      </c>
      <c r="B2390" s="91">
        <v>0</v>
      </c>
      <c r="C2390" s="91">
        <v>-2374512.7000000002</v>
      </c>
      <c r="D2390" s="92">
        <v>0</v>
      </c>
      <c r="E2390" s="91">
        <v>190473.06</v>
      </c>
    </row>
    <row r="2391" spans="1:5">
      <c r="A2391" s="96" t="s">
        <v>570</v>
      </c>
      <c r="B2391" s="91">
        <v>0</v>
      </c>
      <c r="C2391" s="91">
        <v>-2374512.7000000002</v>
      </c>
      <c r="D2391" s="92">
        <v>0</v>
      </c>
      <c r="E2391" s="91">
        <v>190473.06</v>
      </c>
    </row>
    <row r="2392" spans="1:5">
      <c r="A2392" s="90"/>
      <c r="B2392" s="91"/>
      <c r="C2392" s="91"/>
      <c r="D2392" s="92"/>
      <c r="E2392" s="91"/>
    </row>
    <row r="2393" spans="1:5">
      <c r="A2393" s="103" t="s">
        <v>612</v>
      </c>
      <c r="B2393" s="91"/>
      <c r="C2393" s="91"/>
      <c r="D2393" s="92"/>
      <c r="E2393" s="91"/>
    </row>
    <row r="2394" spans="1:5">
      <c r="A2394" s="93" t="s">
        <v>508</v>
      </c>
      <c r="B2394" s="94">
        <v>48706593</v>
      </c>
      <c r="C2394" s="94">
        <v>48703259</v>
      </c>
      <c r="D2394" s="95">
        <v>99.993154930791405</v>
      </c>
      <c r="E2394" s="94">
        <v>2267968.89</v>
      </c>
    </row>
    <row r="2395" spans="1:5" ht="26.4">
      <c r="A2395" s="96" t="s">
        <v>509</v>
      </c>
      <c r="B2395" s="91">
        <v>0</v>
      </c>
      <c r="C2395" s="91">
        <v>0</v>
      </c>
      <c r="D2395" s="92">
        <v>0</v>
      </c>
      <c r="E2395" s="91">
        <v>-27.11</v>
      </c>
    </row>
    <row r="2396" spans="1:5">
      <c r="A2396" s="96" t="s">
        <v>512</v>
      </c>
      <c r="B2396" s="91">
        <v>3334</v>
      </c>
      <c r="C2396" s="91">
        <v>0</v>
      </c>
      <c r="D2396" s="92">
        <v>0</v>
      </c>
      <c r="E2396" s="91">
        <v>0</v>
      </c>
    </row>
    <row r="2397" spans="1:5" ht="26.4">
      <c r="A2397" s="97" t="s">
        <v>520</v>
      </c>
      <c r="B2397" s="91">
        <v>3334</v>
      </c>
      <c r="C2397" s="91">
        <v>0</v>
      </c>
      <c r="D2397" s="92">
        <v>0</v>
      </c>
      <c r="E2397" s="91">
        <v>0</v>
      </c>
    </row>
    <row r="2398" spans="1:5" ht="39.6">
      <c r="A2398" s="98" t="s">
        <v>521</v>
      </c>
      <c r="B2398" s="91">
        <v>3334</v>
      </c>
      <c r="C2398" s="91">
        <v>0</v>
      </c>
      <c r="D2398" s="92">
        <v>0</v>
      </c>
      <c r="E2398" s="91">
        <v>0</v>
      </c>
    </row>
    <row r="2399" spans="1:5" ht="52.8">
      <c r="A2399" s="99" t="s">
        <v>523</v>
      </c>
      <c r="B2399" s="91">
        <v>3334</v>
      </c>
      <c r="C2399" s="91">
        <v>0</v>
      </c>
      <c r="D2399" s="92">
        <v>0</v>
      </c>
      <c r="E2399" s="91">
        <v>0</v>
      </c>
    </row>
    <row r="2400" spans="1:5">
      <c r="A2400" s="96" t="s">
        <v>526</v>
      </c>
      <c r="B2400" s="91">
        <v>48703259</v>
      </c>
      <c r="C2400" s="91">
        <v>48703259</v>
      </c>
      <c r="D2400" s="92">
        <v>100</v>
      </c>
      <c r="E2400" s="91">
        <v>2267996</v>
      </c>
    </row>
    <row r="2401" spans="1:5" ht="26.4">
      <c r="A2401" s="97" t="s">
        <v>527</v>
      </c>
      <c r="B2401" s="91">
        <v>48703259</v>
      </c>
      <c r="C2401" s="91">
        <v>48703259</v>
      </c>
      <c r="D2401" s="92">
        <v>100</v>
      </c>
      <c r="E2401" s="91">
        <v>2267996</v>
      </c>
    </row>
    <row r="2402" spans="1:5">
      <c r="A2402" s="93" t="s">
        <v>529</v>
      </c>
      <c r="B2402" s="94">
        <v>48848160</v>
      </c>
      <c r="C2402" s="94">
        <v>14966928.4</v>
      </c>
      <c r="D2402" s="95">
        <v>30.6396973806178</v>
      </c>
      <c r="E2402" s="94">
        <v>3282611.62</v>
      </c>
    </row>
    <row r="2403" spans="1:5">
      <c r="A2403" s="96" t="s">
        <v>530</v>
      </c>
      <c r="B2403" s="91">
        <v>46247930</v>
      </c>
      <c r="C2403" s="91">
        <v>14736942.49</v>
      </c>
      <c r="D2403" s="92">
        <v>31.8650856157238</v>
      </c>
      <c r="E2403" s="91">
        <v>3185063.39</v>
      </c>
    </row>
    <row r="2404" spans="1:5">
      <c r="A2404" s="97" t="s">
        <v>531</v>
      </c>
      <c r="B2404" s="91">
        <v>46242605</v>
      </c>
      <c r="C2404" s="91">
        <v>14736942.49</v>
      </c>
      <c r="D2404" s="92">
        <v>31.868754993366</v>
      </c>
      <c r="E2404" s="91">
        <v>3185063.39</v>
      </c>
    </row>
    <row r="2405" spans="1:5">
      <c r="A2405" s="98" t="s">
        <v>532</v>
      </c>
      <c r="B2405" s="91">
        <v>38143443</v>
      </c>
      <c r="C2405" s="91">
        <v>12101650.939999999</v>
      </c>
      <c r="D2405" s="92">
        <v>31.726687441403801</v>
      </c>
      <c r="E2405" s="91">
        <v>2750326.81</v>
      </c>
    </row>
    <row r="2406" spans="1:5">
      <c r="A2406" s="98" t="s">
        <v>533</v>
      </c>
      <c r="B2406" s="91">
        <v>8099162</v>
      </c>
      <c r="C2406" s="91">
        <v>2635291.5499999998</v>
      </c>
      <c r="D2406" s="92">
        <v>32.537829839679702</v>
      </c>
      <c r="E2406" s="91">
        <v>434736.58</v>
      </c>
    </row>
    <row r="2407" spans="1:5" ht="26.4">
      <c r="A2407" s="97" t="s">
        <v>535</v>
      </c>
      <c r="B2407" s="91">
        <v>3334</v>
      </c>
      <c r="C2407" s="91">
        <v>0</v>
      </c>
      <c r="D2407" s="92">
        <v>0</v>
      </c>
      <c r="E2407" s="91">
        <v>0</v>
      </c>
    </row>
    <row r="2408" spans="1:5">
      <c r="A2408" s="98" t="s">
        <v>536</v>
      </c>
      <c r="B2408" s="91">
        <v>3334</v>
      </c>
      <c r="C2408" s="91">
        <v>0</v>
      </c>
      <c r="D2408" s="92">
        <v>0</v>
      </c>
      <c r="E2408" s="91">
        <v>0</v>
      </c>
    </row>
    <row r="2409" spans="1:5" ht="26.4">
      <c r="A2409" s="97" t="s">
        <v>541</v>
      </c>
      <c r="B2409" s="91">
        <v>1991</v>
      </c>
      <c r="C2409" s="91">
        <v>0</v>
      </c>
      <c r="D2409" s="92">
        <v>0</v>
      </c>
      <c r="E2409" s="91">
        <v>0</v>
      </c>
    </row>
    <row r="2410" spans="1:5">
      <c r="A2410" s="98" t="s">
        <v>542</v>
      </c>
      <c r="B2410" s="91">
        <v>1991</v>
      </c>
      <c r="C2410" s="91">
        <v>0</v>
      </c>
      <c r="D2410" s="92">
        <v>0</v>
      </c>
      <c r="E2410" s="91">
        <v>0</v>
      </c>
    </row>
    <row r="2411" spans="1:5" ht="26.4">
      <c r="A2411" s="99" t="s">
        <v>543</v>
      </c>
      <c r="B2411" s="91">
        <v>1991</v>
      </c>
      <c r="C2411" s="91">
        <v>0</v>
      </c>
      <c r="D2411" s="92">
        <v>0</v>
      </c>
      <c r="E2411" s="91">
        <v>0</v>
      </c>
    </row>
    <row r="2412" spans="1:5">
      <c r="A2412" s="96" t="s">
        <v>550</v>
      </c>
      <c r="B2412" s="91">
        <v>2600230</v>
      </c>
      <c r="C2412" s="91">
        <v>229985.91</v>
      </c>
      <c r="D2412" s="92">
        <v>8.8448294958522897</v>
      </c>
      <c r="E2412" s="91">
        <v>97548.23</v>
      </c>
    </row>
    <row r="2413" spans="1:5">
      <c r="A2413" s="97" t="s">
        <v>551</v>
      </c>
      <c r="B2413" s="91">
        <v>2600230</v>
      </c>
      <c r="C2413" s="91">
        <v>229985.91</v>
      </c>
      <c r="D2413" s="92">
        <v>8.8448294958522897</v>
      </c>
      <c r="E2413" s="91">
        <v>97548.23</v>
      </c>
    </row>
    <row r="2414" spans="1:5">
      <c r="A2414" s="90" t="s">
        <v>116</v>
      </c>
      <c r="B2414" s="91">
        <v>-141567</v>
      </c>
      <c r="C2414" s="91">
        <v>33736330.600000001</v>
      </c>
      <c r="D2414" s="92">
        <v>-23830.6459838804</v>
      </c>
      <c r="E2414" s="91">
        <v>-1014642.73</v>
      </c>
    </row>
    <row r="2415" spans="1:5">
      <c r="A2415" s="90" t="s">
        <v>561</v>
      </c>
      <c r="B2415" s="91">
        <v>141567</v>
      </c>
      <c r="C2415" s="91">
        <v>-33736330.600000001</v>
      </c>
      <c r="D2415" s="92">
        <v>-23830.6459838804</v>
      </c>
      <c r="E2415" s="91">
        <v>1014642.73</v>
      </c>
    </row>
    <row r="2416" spans="1:5">
      <c r="A2416" s="96" t="s">
        <v>570</v>
      </c>
      <c r="B2416" s="91">
        <v>141567</v>
      </c>
      <c r="C2416" s="91">
        <v>-33736330.600000001</v>
      </c>
      <c r="D2416" s="92">
        <v>-23830.6459838804</v>
      </c>
      <c r="E2416" s="91">
        <v>1014642.73</v>
      </c>
    </row>
    <row r="2417" spans="1:5" ht="26.4">
      <c r="A2417" s="97" t="s">
        <v>565</v>
      </c>
      <c r="B2417" s="91">
        <v>75172</v>
      </c>
      <c r="C2417" s="91">
        <v>-75172</v>
      </c>
      <c r="D2417" s="92">
        <v>-100</v>
      </c>
      <c r="E2417" s="91">
        <v>-75172</v>
      </c>
    </row>
    <row r="2418" spans="1:5" ht="26.4">
      <c r="A2418" s="97" t="s">
        <v>566</v>
      </c>
      <c r="B2418" s="91">
        <v>66395</v>
      </c>
      <c r="C2418" s="91">
        <v>-66395.350000000006</v>
      </c>
      <c r="D2418" s="92">
        <v>-100.000527148129</v>
      </c>
      <c r="E2418" s="91">
        <v>-66395.350000000006</v>
      </c>
    </row>
    <row r="2419" spans="1:5">
      <c r="A2419" s="90"/>
      <c r="B2419" s="91"/>
      <c r="C2419" s="91"/>
      <c r="D2419" s="92"/>
      <c r="E2419" s="91"/>
    </row>
    <row r="2420" spans="1:5">
      <c r="A2420" s="93" t="s">
        <v>569</v>
      </c>
      <c r="B2420" s="94"/>
      <c r="C2420" s="94"/>
      <c r="D2420" s="95"/>
      <c r="E2420" s="94"/>
    </row>
    <row r="2421" spans="1:5">
      <c r="A2421" s="93" t="s">
        <v>508</v>
      </c>
      <c r="B2421" s="94">
        <v>48627928</v>
      </c>
      <c r="C2421" s="94">
        <v>48627928</v>
      </c>
      <c r="D2421" s="95">
        <v>100</v>
      </c>
      <c r="E2421" s="94">
        <v>2267968.89</v>
      </c>
    </row>
    <row r="2422" spans="1:5" ht="26.4">
      <c r="A2422" s="96" t="s">
        <v>509</v>
      </c>
      <c r="B2422" s="91">
        <v>0</v>
      </c>
      <c r="C2422" s="91">
        <v>0</v>
      </c>
      <c r="D2422" s="92">
        <v>0</v>
      </c>
      <c r="E2422" s="91">
        <v>-27.11</v>
      </c>
    </row>
    <row r="2423" spans="1:5">
      <c r="A2423" s="96" t="s">
        <v>526</v>
      </c>
      <c r="B2423" s="91">
        <v>48627928</v>
      </c>
      <c r="C2423" s="91">
        <v>48627928</v>
      </c>
      <c r="D2423" s="92">
        <v>100</v>
      </c>
      <c r="E2423" s="91">
        <v>2267996</v>
      </c>
    </row>
    <row r="2424" spans="1:5" ht="26.4">
      <c r="A2424" s="97" t="s">
        <v>527</v>
      </c>
      <c r="B2424" s="91">
        <v>48627928</v>
      </c>
      <c r="C2424" s="91">
        <v>48627928</v>
      </c>
      <c r="D2424" s="92">
        <v>100</v>
      </c>
      <c r="E2424" s="91">
        <v>2267996</v>
      </c>
    </row>
    <row r="2425" spans="1:5">
      <c r="A2425" s="93" t="s">
        <v>529</v>
      </c>
      <c r="B2425" s="94">
        <v>48703100</v>
      </c>
      <c r="C2425" s="94">
        <v>14958351.810000001</v>
      </c>
      <c r="D2425" s="95">
        <v>30.713346398894501</v>
      </c>
      <c r="E2425" s="94">
        <v>3274035.03</v>
      </c>
    </row>
    <row r="2426" spans="1:5">
      <c r="A2426" s="96" t="s">
        <v>530</v>
      </c>
      <c r="B2426" s="91">
        <v>46102870</v>
      </c>
      <c r="C2426" s="91">
        <v>14728365.9</v>
      </c>
      <c r="D2426" s="92">
        <v>31.9467440964088</v>
      </c>
      <c r="E2426" s="91">
        <v>3176486.8</v>
      </c>
    </row>
    <row r="2427" spans="1:5">
      <c r="A2427" s="97" t="s">
        <v>531</v>
      </c>
      <c r="B2427" s="91">
        <v>46100879</v>
      </c>
      <c r="C2427" s="91">
        <v>14728365.9</v>
      </c>
      <c r="D2427" s="92">
        <v>31.948123809092699</v>
      </c>
      <c r="E2427" s="91">
        <v>3176486.8</v>
      </c>
    </row>
    <row r="2428" spans="1:5">
      <c r="A2428" s="98" t="s">
        <v>532</v>
      </c>
      <c r="B2428" s="91">
        <v>38115037</v>
      </c>
      <c r="C2428" s="91">
        <v>12096767.93</v>
      </c>
      <c r="D2428" s="92">
        <v>31.737521152084899</v>
      </c>
      <c r="E2428" s="91">
        <v>2745443.8</v>
      </c>
    </row>
    <row r="2429" spans="1:5">
      <c r="A2429" s="98" t="s">
        <v>533</v>
      </c>
      <c r="B2429" s="91">
        <v>7985842</v>
      </c>
      <c r="C2429" s="91">
        <v>2631597.9700000002</v>
      </c>
      <c r="D2429" s="92">
        <v>32.953293716554903</v>
      </c>
      <c r="E2429" s="91">
        <v>431043</v>
      </c>
    </row>
    <row r="2430" spans="1:5" ht="26.4">
      <c r="A2430" s="97" t="s">
        <v>541</v>
      </c>
      <c r="B2430" s="91">
        <v>1991</v>
      </c>
      <c r="C2430" s="91">
        <v>0</v>
      </c>
      <c r="D2430" s="92">
        <v>0</v>
      </c>
      <c r="E2430" s="91">
        <v>0</v>
      </c>
    </row>
    <row r="2431" spans="1:5">
      <c r="A2431" s="98" t="s">
        <v>542</v>
      </c>
      <c r="B2431" s="91">
        <v>1991</v>
      </c>
      <c r="C2431" s="91">
        <v>0</v>
      </c>
      <c r="D2431" s="92">
        <v>0</v>
      </c>
      <c r="E2431" s="91">
        <v>0</v>
      </c>
    </row>
    <row r="2432" spans="1:5" ht="26.4">
      <c r="A2432" s="99" t="s">
        <v>543</v>
      </c>
      <c r="B2432" s="91">
        <v>1991</v>
      </c>
      <c r="C2432" s="91">
        <v>0</v>
      </c>
      <c r="D2432" s="92">
        <v>0</v>
      </c>
      <c r="E2432" s="91">
        <v>0</v>
      </c>
    </row>
    <row r="2433" spans="1:5">
      <c r="A2433" s="96" t="s">
        <v>550</v>
      </c>
      <c r="B2433" s="91">
        <v>2600230</v>
      </c>
      <c r="C2433" s="91">
        <v>229985.91</v>
      </c>
      <c r="D2433" s="92">
        <v>8.8448294958522897</v>
      </c>
      <c r="E2433" s="91">
        <v>97548.23</v>
      </c>
    </row>
    <row r="2434" spans="1:5">
      <c r="A2434" s="97" t="s">
        <v>551</v>
      </c>
      <c r="B2434" s="91">
        <v>2600230</v>
      </c>
      <c r="C2434" s="91">
        <v>229985.91</v>
      </c>
      <c r="D2434" s="92">
        <v>8.8448294958522897</v>
      </c>
      <c r="E2434" s="91">
        <v>97548.23</v>
      </c>
    </row>
    <row r="2435" spans="1:5">
      <c r="A2435" s="90" t="s">
        <v>116</v>
      </c>
      <c r="B2435" s="91">
        <v>-75172</v>
      </c>
      <c r="C2435" s="91">
        <v>33669576.189999998</v>
      </c>
      <c r="D2435" s="92">
        <v>-44790.049739264599</v>
      </c>
      <c r="E2435" s="91">
        <v>-1006066.14</v>
      </c>
    </row>
    <row r="2436" spans="1:5">
      <c r="A2436" s="90" t="s">
        <v>561</v>
      </c>
      <c r="B2436" s="91">
        <v>75172</v>
      </c>
      <c r="C2436" s="91">
        <v>-33669576.189999998</v>
      </c>
      <c r="D2436" s="92">
        <v>-44790.049739264599</v>
      </c>
      <c r="E2436" s="91">
        <v>1006066.14</v>
      </c>
    </row>
    <row r="2437" spans="1:5">
      <c r="A2437" s="96" t="s">
        <v>570</v>
      </c>
      <c r="B2437" s="91">
        <v>75172</v>
      </c>
      <c r="C2437" s="91">
        <v>-33669576.189999998</v>
      </c>
      <c r="D2437" s="92">
        <v>-44790.049739264599</v>
      </c>
      <c r="E2437" s="91">
        <v>1006066.14</v>
      </c>
    </row>
    <row r="2438" spans="1:5" ht="26.4">
      <c r="A2438" s="97" t="s">
        <v>565</v>
      </c>
      <c r="B2438" s="91">
        <v>75172</v>
      </c>
      <c r="C2438" s="91">
        <v>-75172</v>
      </c>
      <c r="D2438" s="92">
        <v>-100</v>
      </c>
      <c r="E2438" s="91">
        <v>-75172</v>
      </c>
    </row>
    <row r="2439" spans="1:5">
      <c r="A2439" s="90"/>
      <c r="B2439" s="91"/>
      <c r="C2439" s="91"/>
      <c r="D2439" s="92"/>
      <c r="E2439" s="91"/>
    </row>
    <row r="2440" spans="1:5" ht="26.4">
      <c r="A2440" s="93" t="s">
        <v>571</v>
      </c>
      <c r="B2440" s="94"/>
      <c r="C2440" s="94"/>
      <c r="D2440" s="95"/>
      <c r="E2440" s="94"/>
    </row>
    <row r="2441" spans="1:5">
      <c r="A2441" s="93" t="s">
        <v>508</v>
      </c>
      <c r="B2441" s="94">
        <v>78665</v>
      </c>
      <c r="C2441" s="94">
        <v>75331</v>
      </c>
      <c r="D2441" s="95">
        <v>95.761774613868894</v>
      </c>
      <c r="E2441" s="94">
        <v>0</v>
      </c>
    </row>
    <row r="2442" spans="1:5">
      <c r="A2442" s="96" t="s">
        <v>512</v>
      </c>
      <c r="B2442" s="91">
        <v>3334</v>
      </c>
      <c r="C2442" s="91">
        <v>0</v>
      </c>
      <c r="D2442" s="92">
        <v>0</v>
      </c>
      <c r="E2442" s="91">
        <v>0</v>
      </c>
    </row>
    <row r="2443" spans="1:5" ht="26.4">
      <c r="A2443" s="97" t="s">
        <v>520</v>
      </c>
      <c r="B2443" s="91">
        <v>3334</v>
      </c>
      <c r="C2443" s="91">
        <v>0</v>
      </c>
      <c r="D2443" s="92">
        <v>0</v>
      </c>
      <c r="E2443" s="91">
        <v>0</v>
      </c>
    </row>
    <row r="2444" spans="1:5" ht="39.6">
      <c r="A2444" s="98" t="s">
        <v>521</v>
      </c>
      <c r="B2444" s="91">
        <v>3334</v>
      </c>
      <c r="C2444" s="91">
        <v>0</v>
      </c>
      <c r="D2444" s="92">
        <v>0</v>
      </c>
      <c r="E2444" s="91">
        <v>0</v>
      </c>
    </row>
    <row r="2445" spans="1:5" ht="52.8">
      <c r="A2445" s="99" t="s">
        <v>523</v>
      </c>
      <c r="B2445" s="91">
        <v>3334</v>
      </c>
      <c r="C2445" s="91">
        <v>0</v>
      </c>
      <c r="D2445" s="92">
        <v>0</v>
      </c>
      <c r="E2445" s="91">
        <v>0</v>
      </c>
    </row>
    <row r="2446" spans="1:5">
      <c r="A2446" s="96" t="s">
        <v>526</v>
      </c>
      <c r="B2446" s="91">
        <v>75331</v>
      </c>
      <c r="C2446" s="91">
        <v>75331</v>
      </c>
      <c r="D2446" s="92">
        <v>100</v>
      </c>
      <c r="E2446" s="91">
        <v>0</v>
      </c>
    </row>
    <row r="2447" spans="1:5" ht="26.4">
      <c r="A2447" s="97" t="s">
        <v>527</v>
      </c>
      <c r="B2447" s="91">
        <v>75331</v>
      </c>
      <c r="C2447" s="91">
        <v>75331</v>
      </c>
      <c r="D2447" s="92">
        <v>100</v>
      </c>
      <c r="E2447" s="91">
        <v>0</v>
      </c>
    </row>
    <row r="2448" spans="1:5">
      <c r="A2448" s="93" t="s">
        <v>529</v>
      </c>
      <c r="B2448" s="94">
        <v>145060</v>
      </c>
      <c r="C2448" s="94">
        <v>8576.59</v>
      </c>
      <c r="D2448" s="95">
        <v>5.9124431269819402</v>
      </c>
      <c r="E2448" s="94">
        <v>8576.59</v>
      </c>
    </row>
    <row r="2449" spans="1:5">
      <c r="A2449" s="96" t="s">
        <v>530</v>
      </c>
      <c r="B2449" s="91">
        <v>145060</v>
      </c>
      <c r="C2449" s="91">
        <v>8576.59</v>
      </c>
      <c r="D2449" s="92">
        <v>5.9124431269819402</v>
      </c>
      <c r="E2449" s="91">
        <v>8576.59</v>
      </c>
    </row>
    <row r="2450" spans="1:5">
      <c r="A2450" s="97" t="s">
        <v>531</v>
      </c>
      <c r="B2450" s="91">
        <v>141726</v>
      </c>
      <c r="C2450" s="91">
        <v>8576.59</v>
      </c>
      <c r="D2450" s="92">
        <v>6.0515290066748504</v>
      </c>
      <c r="E2450" s="91">
        <v>8576.59</v>
      </c>
    </row>
    <row r="2451" spans="1:5">
      <c r="A2451" s="98" t="s">
        <v>532</v>
      </c>
      <c r="B2451" s="91">
        <v>28406</v>
      </c>
      <c r="C2451" s="91">
        <v>4883.01</v>
      </c>
      <c r="D2451" s="92">
        <v>17.190065479124101</v>
      </c>
      <c r="E2451" s="91">
        <v>4883.01</v>
      </c>
    </row>
    <row r="2452" spans="1:5">
      <c r="A2452" s="98" t="s">
        <v>533</v>
      </c>
      <c r="B2452" s="91">
        <v>113320</v>
      </c>
      <c r="C2452" s="91">
        <v>3693.58</v>
      </c>
      <c r="D2452" s="92">
        <v>3.2594246381927299</v>
      </c>
      <c r="E2452" s="91">
        <v>3693.58</v>
      </c>
    </row>
    <row r="2453" spans="1:5" ht="26.4">
      <c r="A2453" s="97" t="s">
        <v>535</v>
      </c>
      <c r="B2453" s="91">
        <v>3334</v>
      </c>
      <c r="C2453" s="91">
        <v>0</v>
      </c>
      <c r="D2453" s="92">
        <v>0</v>
      </c>
      <c r="E2453" s="91">
        <v>0</v>
      </c>
    </row>
    <row r="2454" spans="1:5">
      <c r="A2454" s="98" t="s">
        <v>536</v>
      </c>
      <c r="B2454" s="91">
        <v>3334</v>
      </c>
      <c r="C2454" s="91">
        <v>0</v>
      </c>
      <c r="D2454" s="92">
        <v>0</v>
      </c>
      <c r="E2454" s="91">
        <v>0</v>
      </c>
    </row>
    <row r="2455" spans="1:5">
      <c r="A2455" s="90" t="s">
        <v>116</v>
      </c>
      <c r="B2455" s="91">
        <v>-66395</v>
      </c>
      <c r="C2455" s="91">
        <v>66754.41</v>
      </c>
      <c r="D2455" s="92">
        <v>-100.54132088259701</v>
      </c>
      <c r="E2455" s="91">
        <v>-8576.59</v>
      </c>
    </row>
    <row r="2456" spans="1:5">
      <c r="A2456" s="90" t="s">
        <v>561</v>
      </c>
      <c r="B2456" s="91">
        <v>66395</v>
      </c>
      <c r="C2456" s="91">
        <v>-66754.41</v>
      </c>
      <c r="D2456" s="92">
        <v>-100.54132088259701</v>
      </c>
      <c r="E2456" s="91">
        <v>8576.59</v>
      </c>
    </row>
    <row r="2457" spans="1:5">
      <c r="A2457" s="96" t="s">
        <v>570</v>
      </c>
      <c r="B2457" s="91">
        <v>66395</v>
      </c>
      <c r="C2457" s="91">
        <v>-66754.41</v>
      </c>
      <c r="D2457" s="92">
        <v>-100.54132088259701</v>
      </c>
      <c r="E2457" s="91">
        <v>8576.59</v>
      </c>
    </row>
    <row r="2458" spans="1:5" ht="26.4">
      <c r="A2458" s="97" t="s">
        <v>566</v>
      </c>
      <c r="B2458" s="91">
        <v>66395</v>
      </c>
      <c r="C2458" s="91">
        <v>-66395.350000000006</v>
      </c>
      <c r="D2458" s="92">
        <v>-100.000527148129</v>
      </c>
      <c r="E2458" s="91">
        <v>-66395.350000000006</v>
      </c>
    </row>
    <row r="2459" spans="1:5">
      <c r="A2459" s="90"/>
      <c r="B2459" s="91"/>
      <c r="C2459" s="91"/>
      <c r="D2459" s="92"/>
      <c r="E2459" s="91"/>
    </row>
    <row r="2460" spans="1:5">
      <c r="A2460" s="103" t="s">
        <v>613</v>
      </c>
      <c r="B2460" s="91"/>
      <c r="C2460" s="91"/>
      <c r="D2460" s="92"/>
      <c r="E2460" s="91"/>
    </row>
    <row r="2461" spans="1:5">
      <c r="A2461" s="93" t="s">
        <v>508</v>
      </c>
      <c r="B2461" s="94">
        <v>1452941</v>
      </c>
      <c r="C2461" s="94">
        <v>1407121.58</v>
      </c>
      <c r="D2461" s="95">
        <v>96.846436297137998</v>
      </c>
      <c r="E2461" s="94">
        <v>179.58</v>
      </c>
    </row>
    <row r="2462" spans="1:5" ht="26.4">
      <c r="A2462" s="96" t="s">
        <v>509</v>
      </c>
      <c r="B2462" s="91">
        <v>0</v>
      </c>
      <c r="C2462" s="91">
        <v>179.58</v>
      </c>
      <c r="D2462" s="92">
        <v>0</v>
      </c>
      <c r="E2462" s="91">
        <v>179.58</v>
      </c>
    </row>
    <row r="2463" spans="1:5">
      <c r="A2463" s="96" t="s">
        <v>526</v>
      </c>
      <c r="B2463" s="91">
        <v>1452941</v>
      </c>
      <c r="C2463" s="91">
        <v>1406942</v>
      </c>
      <c r="D2463" s="92">
        <v>96.834076538551798</v>
      </c>
      <c r="E2463" s="91">
        <v>0</v>
      </c>
    </row>
    <row r="2464" spans="1:5" ht="26.4">
      <c r="A2464" s="97" t="s">
        <v>527</v>
      </c>
      <c r="B2464" s="91">
        <v>1452941</v>
      </c>
      <c r="C2464" s="91">
        <v>1406942</v>
      </c>
      <c r="D2464" s="92">
        <v>96.834076538551798</v>
      </c>
      <c r="E2464" s="91">
        <v>0</v>
      </c>
    </row>
    <row r="2465" spans="1:5">
      <c r="A2465" s="93" t="s">
        <v>529</v>
      </c>
      <c r="B2465" s="94">
        <v>1452941</v>
      </c>
      <c r="C2465" s="94">
        <v>288848.92</v>
      </c>
      <c r="D2465" s="95">
        <v>19.8802924550962</v>
      </c>
      <c r="E2465" s="94">
        <v>38968.339999999997</v>
      </c>
    </row>
    <row r="2466" spans="1:5">
      <c r="A2466" s="96" t="s">
        <v>530</v>
      </c>
      <c r="B2466" s="91">
        <v>887748</v>
      </c>
      <c r="C2466" s="91">
        <v>288306.84000000003</v>
      </c>
      <c r="D2466" s="92">
        <v>32.476202706173403</v>
      </c>
      <c r="E2466" s="91">
        <v>38968.339999999997</v>
      </c>
    </row>
    <row r="2467" spans="1:5">
      <c r="A2467" s="97" t="s">
        <v>531</v>
      </c>
      <c r="B2467" s="91">
        <v>885648</v>
      </c>
      <c r="C2467" s="91">
        <v>288306.84000000003</v>
      </c>
      <c r="D2467" s="92">
        <v>32.553208498184397</v>
      </c>
      <c r="E2467" s="91">
        <v>38968.339999999997</v>
      </c>
    </row>
    <row r="2468" spans="1:5">
      <c r="A2468" s="98" t="s">
        <v>532</v>
      </c>
      <c r="B2468" s="91">
        <v>646971</v>
      </c>
      <c r="C2468" s="91">
        <v>248862.7</v>
      </c>
      <c r="D2468" s="92">
        <v>38.4658199517444</v>
      </c>
      <c r="E2468" s="91">
        <v>33436.43</v>
      </c>
    </row>
    <row r="2469" spans="1:5">
      <c r="A2469" s="98" t="s">
        <v>533</v>
      </c>
      <c r="B2469" s="91">
        <v>238677</v>
      </c>
      <c r="C2469" s="91">
        <v>39444.14</v>
      </c>
      <c r="D2469" s="92">
        <v>16.526158783628102</v>
      </c>
      <c r="E2469" s="91">
        <v>5531.91</v>
      </c>
    </row>
    <row r="2470" spans="1:5" ht="26.4">
      <c r="A2470" s="97" t="s">
        <v>538</v>
      </c>
      <c r="B2470" s="91">
        <v>2100</v>
      </c>
      <c r="C2470" s="91">
        <v>0</v>
      </c>
      <c r="D2470" s="92">
        <v>0</v>
      </c>
      <c r="E2470" s="91">
        <v>0</v>
      </c>
    </row>
    <row r="2471" spans="1:5">
      <c r="A2471" s="98" t="s">
        <v>540</v>
      </c>
      <c r="B2471" s="91">
        <v>2100</v>
      </c>
      <c r="C2471" s="91">
        <v>0</v>
      </c>
      <c r="D2471" s="92">
        <v>0</v>
      </c>
      <c r="E2471" s="91">
        <v>0</v>
      </c>
    </row>
    <row r="2472" spans="1:5">
      <c r="A2472" s="96" t="s">
        <v>550</v>
      </c>
      <c r="B2472" s="91">
        <v>565193</v>
      </c>
      <c r="C2472" s="91">
        <v>542.08000000000004</v>
      </c>
      <c r="D2472" s="92">
        <v>9.5910600449760006E-2</v>
      </c>
      <c r="E2472" s="91">
        <v>0</v>
      </c>
    </row>
    <row r="2473" spans="1:5">
      <c r="A2473" s="97" t="s">
        <v>551</v>
      </c>
      <c r="B2473" s="91">
        <v>565193</v>
      </c>
      <c r="C2473" s="91">
        <v>542.08000000000004</v>
      </c>
      <c r="D2473" s="92">
        <v>9.5910600449760006E-2</v>
      </c>
      <c r="E2473" s="91">
        <v>0</v>
      </c>
    </row>
    <row r="2474" spans="1:5">
      <c r="A2474" s="90" t="s">
        <v>116</v>
      </c>
      <c r="B2474" s="91">
        <v>0</v>
      </c>
      <c r="C2474" s="91">
        <v>1118272.6599999999</v>
      </c>
      <c r="D2474" s="92">
        <v>0</v>
      </c>
      <c r="E2474" s="91">
        <v>-38788.76</v>
      </c>
    </row>
    <row r="2475" spans="1:5">
      <c r="A2475" s="90" t="s">
        <v>561</v>
      </c>
      <c r="B2475" s="91">
        <v>0</v>
      </c>
      <c r="C2475" s="91">
        <v>-1118272.6599999999</v>
      </c>
      <c r="D2475" s="92">
        <v>0</v>
      </c>
      <c r="E2475" s="91">
        <v>38788.76</v>
      </c>
    </row>
    <row r="2476" spans="1:5">
      <c r="A2476" s="96" t="s">
        <v>570</v>
      </c>
      <c r="B2476" s="91">
        <v>0</v>
      </c>
      <c r="C2476" s="91">
        <v>-1118272.6599999999</v>
      </c>
      <c r="D2476" s="92">
        <v>0</v>
      </c>
      <c r="E2476" s="91">
        <v>38788.76</v>
      </c>
    </row>
    <row r="2477" spans="1:5">
      <c r="A2477" s="90"/>
      <c r="B2477" s="91"/>
      <c r="C2477" s="91"/>
      <c r="D2477" s="92"/>
      <c r="E2477" s="91"/>
    </row>
    <row r="2478" spans="1:5">
      <c r="A2478" s="93" t="s">
        <v>569</v>
      </c>
      <c r="B2478" s="94"/>
      <c r="C2478" s="94"/>
      <c r="D2478" s="95"/>
      <c r="E2478" s="94"/>
    </row>
    <row r="2479" spans="1:5">
      <c r="A2479" s="93" t="s">
        <v>508</v>
      </c>
      <c r="B2479" s="94">
        <v>1452941</v>
      </c>
      <c r="C2479" s="94">
        <v>1407121.58</v>
      </c>
      <c r="D2479" s="95">
        <v>96.846436297137998</v>
      </c>
      <c r="E2479" s="94">
        <v>179.58</v>
      </c>
    </row>
    <row r="2480" spans="1:5" ht="26.4">
      <c r="A2480" s="96" t="s">
        <v>509</v>
      </c>
      <c r="B2480" s="91">
        <v>0</v>
      </c>
      <c r="C2480" s="91">
        <v>179.58</v>
      </c>
      <c r="D2480" s="92">
        <v>0</v>
      </c>
      <c r="E2480" s="91">
        <v>179.58</v>
      </c>
    </row>
    <row r="2481" spans="1:5">
      <c r="A2481" s="96" t="s">
        <v>526</v>
      </c>
      <c r="B2481" s="91">
        <v>1452941</v>
      </c>
      <c r="C2481" s="91">
        <v>1406942</v>
      </c>
      <c r="D2481" s="92">
        <v>96.834076538551798</v>
      </c>
      <c r="E2481" s="91">
        <v>0</v>
      </c>
    </row>
    <row r="2482" spans="1:5" ht="26.4">
      <c r="A2482" s="97" t="s">
        <v>527</v>
      </c>
      <c r="B2482" s="91">
        <v>1452941</v>
      </c>
      <c r="C2482" s="91">
        <v>1406942</v>
      </c>
      <c r="D2482" s="92">
        <v>96.834076538551798</v>
      </c>
      <c r="E2482" s="91">
        <v>0</v>
      </c>
    </row>
    <row r="2483" spans="1:5">
      <c r="A2483" s="93" t="s">
        <v>529</v>
      </c>
      <c r="B2483" s="94">
        <v>1452941</v>
      </c>
      <c r="C2483" s="94">
        <v>288848.92</v>
      </c>
      <c r="D2483" s="95">
        <v>19.8802924550962</v>
      </c>
      <c r="E2483" s="94">
        <v>38968.339999999997</v>
      </c>
    </row>
    <row r="2484" spans="1:5">
      <c r="A2484" s="96" t="s">
        <v>530</v>
      </c>
      <c r="B2484" s="91">
        <v>887748</v>
      </c>
      <c r="C2484" s="91">
        <v>288306.84000000003</v>
      </c>
      <c r="D2484" s="92">
        <v>32.476202706173403</v>
      </c>
      <c r="E2484" s="91">
        <v>38968.339999999997</v>
      </c>
    </row>
    <row r="2485" spans="1:5">
      <c r="A2485" s="97" t="s">
        <v>531</v>
      </c>
      <c r="B2485" s="91">
        <v>885648</v>
      </c>
      <c r="C2485" s="91">
        <v>288306.84000000003</v>
      </c>
      <c r="D2485" s="92">
        <v>32.553208498184397</v>
      </c>
      <c r="E2485" s="91">
        <v>38968.339999999997</v>
      </c>
    </row>
    <row r="2486" spans="1:5">
      <c r="A2486" s="98" t="s">
        <v>532</v>
      </c>
      <c r="B2486" s="91">
        <v>646971</v>
      </c>
      <c r="C2486" s="91">
        <v>248862.7</v>
      </c>
      <c r="D2486" s="92">
        <v>38.4658199517444</v>
      </c>
      <c r="E2486" s="91">
        <v>33436.43</v>
      </c>
    </row>
    <row r="2487" spans="1:5">
      <c r="A2487" s="98" t="s">
        <v>533</v>
      </c>
      <c r="B2487" s="91">
        <v>238677</v>
      </c>
      <c r="C2487" s="91">
        <v>39444.14</v>
      </c>
      <c r="D2487" s="92">
        <v>16.526158783628102</v>
      </c>
      <c r="E2487" s="91">
        <v>5531.91</v>
      </c>
    </row>
    <row r="2488" spans="1:5" ht="26.4">
      <c r="A2488" s="97" t="s">
        <v>538</v>
      </c>
      <c r="B2488" s="91">
        <v>2100</v>
      </c>
      <c r="C2488" s="91">
        <v>0</v>
      </c>
      <c r="D2488" s="92">
        <v>0</v>
      </c>
      <c r="E2488" s="91">
        <v>0</v>
      </c>
    </row>
    <row r="2489" spans="1:5">
      <c r="A2489" s="98" t="s">
        <v>540</v>
      </c>
      <c r="B2489" s="91">
        <v>2100</v>
      </c>
      <c r="C2489" s="91">
        <v>0</v>
      </c>
      <c r="D2489" s="92">
        <v>0</v>
      </c>
      <c r="E2489" s="91">
        <v>0</v>
      </c>
    </row>
    <row r="2490" spans="1:5">
      <c r="A2490" s="96" t="s">
        <v>550</v>
      </c>
      <c r="B2490" s="91">
        <v>565193</v>
      </c>
      <c r="C2490" s="91">
        <v>542.08000000000004</v>
      </c>
      <c r="D2490" s="92">
        <v>9.5910600449760006E-2</v>
      </c>
      <c r="E2490" s="91">
        <v>0</v>
      </c>
    </row>
    <row r="2491" spans="1:5">
      <c r="A2491" s="97" t="s">
        <v>551</v>
      </c>
      <c r="B2491" s="91">
        <v>565193</v>
      </c>
      <c r="C2491" s="91">
        <v>542.08000000000004</v>
      </c>
      <c r="D2491" s="92">
        <v>9.5910600449760006E-2</v>
      </c>
      <c r="E2491" s="91">
        <v>0</v>
      </c>
    </row>
    <row r="2492" spans="1:5">
      <c r="A2492" s="90" t="s">
        <v>116</v>
      </c>
      <c r="B2492" s="91">
        <v>0</v>
      </c>
      <c r="C2492" s="91">
        <v>1118272.6599999999</v>
      </c>
      <c r="D2492" s="92">
        <v>0</v>
      </c>
      <c r="E2492" s="91">
        <v>-38788.76</v>
      </c>
    </row>
    <row r="2493" spans="1:5">
      <c r="A2493" s="90" t="s">
        <v>561</v>
      </c>
      <c r="B2493" s="91">
        <v>0</v>
      </c>
      <c r="C2493" s="91">
        <v>-1118272.6599999999</v>
      </c>
      <c r="D2493" s="92">
        <v>0</v>
      </c>
      <c r="E2493" s="91">
        <v>38788.76</v>
      </c>
    </row>
    <row r="2494" spans="1:5">
      <c r="A2494" s="96" t="s">
        <v>570</v>
      </c>
      <c r="B2494" s="91">
        <v>0</v>
      </c>
      <c r="C2494" s="91">
        <v>-1118272.6599999999</v>
      </c>
      <c r="D2494" s="92">
        <v>0</v>
      </c>
      <c r="E2494" s="91">
        <v>38788.76</v>
      </c>
    </row>
    <row r="2495" spans="1:5">
      <c r="A2495" s="90"/>
      <c r="B2495" s="91"/>
      <c r="C2495" s="91"/>
      <c r="D2495" s="92"/>
      <c r="E2495" s="91"/>
    </row>
    <row r="2496" spans="1:5">
      <c r="A2496" s="103" t="s">
        <v>614</v>
      </c>
      <c r="B2496" s="91"/>
      <c r="C2496" s="91"/>
      <c r="D2496" s="92"/>
      <c r="E2496" s="91"/>
    </row>
    <row r="2497" spans="1:5">
      <c r="A2497" s="93" t="s">
        <v>508</v>
      </c>
      <c r="B2497" s="94">
        <v>41992724</v>
      </c>
      <c r="C2497" s="94">
        <v>42137724</v>
      </c>
      <c r="D2497" s="95">
        <v>100.345297913991</v>
      </c>
      <c r="E2497" s="94">
        <v>950774</v>
      </c>
    </row>
    <row r="2498" spans="1:5" ht="26.4">
      <c r="A2498" s="96" t="s">
        <v>509</v>
      </c>
      <c r="B2498" s="91">
        <v>0</v>
      </c>
      <c r="C2498" s="91">
        <v>145000</v>
      </c>
      <c r="D2498" s="92">
        <v>0</v>
      </c>
      <c r="E2498" s="91">
        <v>145000</v>
      </c>
    </row>
    <row r="2499" spans="1:5">
      <c r="A2499" s="96" t="s">
        <v>526</v>
      </c>
      <c r="B2499" s="91">
        <v>41992724</v>
      </c>
      <c r="C2499" s="91">
        <v>41992724</v>
      </c>
      <c r="D2499" s="92">
        <v>100</v>
      </c>
      <c r="E2499" s="91">
        <v>805774</v>
      </c>
    </row>
    <row r="2500" spans="1:5" ht="26.4">
      <c r="A2500" s="97" t="s">
        <v>527</v>
      </c>
      <c r="B2500" s="91">
        <v>41992724</v>
      </c>
      <c r="C2500" s="91">
        <v>41992724</v>
      </c>
      <c r="D2500" s="92">
        <v>100</v>
      </c>
      <c r="E2500" s="91">
        <v>805774</v>
      </c>
    </row>
    <row r="2501" spans="1:5">
      <c r="A2501" s="93" t="s">
        <v>529</v>
      </c>
      <c r="B2501" s="94">
        <v>41992724</v>
      </c>
      <c r="C2501" s="94">
        <v>17024510</v>
      </c>
      <c r="D2501" s="95">
        <v>40.541570963579296</v>
      </c>
      <c r="E2501" s="94">
        <v>3539195.2</v>
      </c>
    </row>
    <row r="2502" spans="1:5">
      <c r="A2502" s="96" t="s">
        <v>530</v>
      </c>
      <c r="B2502" s="91">
        <v>41986124</v>
      </c>
      <c r="C2502" s="91">
        <v>17024510</v>
      </c>
      <c r="D2502" s="92">
        <v>40.547943887366202</v>
      </c>
      <c r="E2502" s="91">
        <v>3539195.2</v>
      </c>
    </row>
    <row r="2503" spans="1:5">
      <c r="A2503" s="97" t="s">
        <v>531</v>
      </c>
      <c r="B2503" s="91">
        <v>701594</v>
      </c>
      <c r="C2503" s="91">
        <v>175489</v>
      </c>
      <c r="D2503" s="92">
        <v>25.0128991981117</v>
      </c>
      <c r="E2503" s="91">
        <v>48268.2</v>
      </c>
    </row>
    <row r="2504" spans="1:5">
      <c r="A2504" s="98" t="s">
        <v>532</v>
      </c>
      <c r="B2504" s="91">
        <v>500259</v>
      </c>
      <c r="C2504" s="91">
        <v>143919.01</v>
      </c>
      <c r="D2504" s="92">
        <v>28.768899709950301</v>
      </c>
      <c r="E2504" s="91">
        <v>36711.949999999997</v>
      </c>
    </row>
    <row r="2505" spans="1:5">
      <c r="A2505" s="98" t="s">
        <v>533</v>
      </c>
      <c r="B2505" s="91">
        <v>201335</v>
      </c>
      <c r="C2505" s="91">
        <v>31569.99</v>
      </c>
      <c r="D2505" s="92">
        <v>15.6803288052251</v>
      </c>
      <c r="E2505" s="91">
        <v>11556.25</v>
      </c>
    </row>
    <row r="2506" spans="1:5" ht="26.4">
      <c r="A2506" s="97" t="s">
        <v>535</v>
      </c>
      <c r="B2506" s="91">
        <v>41284530</v>
      </c>
      <c r="C2506" s="91">
        <v>16849021</v>
      </c>
      <c r="D2506" s="92">
        <v>40.8119482043274</v>
      </c>
      <c r="E2506" s="91">
        <v>3490927</v>
      </c>
    </row>
    <row r="2507" spans="1:5">
      <c r="A2507" s="98" t="s">
        <v>536</v>
      </c>
      <c r="B2507" s="91">
        <v>41284530</v>
      </c>
      <c r="C2507" s="91">
        <v>16849021</v>
      </c>
      <c r="D2507" s="92">
        <v>40.8119482043274</v>
      </c>
      <c r="E2507" s="91">
        <v>3490927</v>
      </c>
    </row>
    <row r="2508" spans="1:5">
      <c r="A2508" s="96" t="s">
        <v>550</v>
      </c>
      <c r="B2508" s="91">
        <v>6600</v>
      </c>
      <c r="C2508" s="91">
        <v>0</v>
      </c>
      <c r="D2508" s="92">
        <v>0</v>
      </c>
      <c r="E2508" s="91">
        <v>0</v>
      </c>
    </row>
    <row r="2509" spans="1:5">
      <c r="A2509" s="97" t="s">
        <v>551</v>
      </c>
      <c r="B2509" s="91">
        <v>6600</v>
      </c>
      <c r="C2509" s="91">
        <v>0</v>
      </c>
      <c r="D2509" s="92">
        <v>0</v>
      </c>
      <c r="E2509" s="91">
        <v>0</v>
      </c>
    </row>
    <row r="2510" spans="1:5">
      <c r="A2510" s="90" t="s">
        <v>116</v>
      </c>
      <c r="B2510" s="91">
        <v>0</v>
      </c>
      <c r="C2510" s="91">
        <v>25113214</v>
      </c>
      <c r="D2510" s="92">
        <v>0</v>
      </c>
      <c r="E2510" s="91">
        <v>-2588421.2000000002</v>
      </c>
    </row>
    <row r="2511" spans="1:5">
      <c r="A2511" s="90" t="s">
        <v>561</v>
      </c>
      <c r="B2511" s="91">
        <v>0</v>
      </c>
      <c r="C2511" s="91">
        <v>-25113214</v>
      </c>
      <c r="D2511" s="92">
        <v>0</v>
      </c>
      <c r="E2511" s="91">
        <v>2588421.2000000002</v>
      </c>
    </row>
    <row r="2512" spans="1:5">
      <c r="A2512" s="96" t="s">
        <v>570</v>
      </c>
      <c r="B2512" s="91">
        <v>0</v>
      </c>
      <c r="C2512" s="91">
        <v>-25113214</v>
      </c>
      <c r="D2512" s="92">
        <v>0</v>
      </c>
      <c r="E2512" s="91">
        <v>2588421.2000000002</v>
      </c>
    </row>
    <row r="2513" spans="1:5">
      <c r="A2513" s="90"/>
      <c r="B2513" s="91"/>
      <c r="C2513" s="91"/>
      <c r="D2513" s="92"/>
      <c r="E2513" s="91"/>
    </row>
    <row r="2514" spans="1:5">
      <c r="A2514" s="93" t="s">
        <v>569</v>
      </c>
      <c r="B2514" s="94"/>
      <c r="C2514" s="94"/>
      <c r="D2514" s="95"/>
      <c r="E2514" s="94"/>
    </row>
    <row r="2515" spans="1:5">
      <c r="A2515" s="93" t="s">
        <v>508</v>
      </c>
      <c r="B2515" s="94">
        <v>41992724</v>
      </c>
      <c r="C2515" s="94">
        <v>42137724</v>
      </c>
      <c r="D2515" s="95">
        <v>100.345297913991</v>
      </c>
      <c r="E2515" s="94">
        <v>950774</v>
      </c>
    </row>
    <row r="2516" spans="1:5" ht="26.4">
      <c r="A2516" s="96" t="s">
        <v>509</v>
      </c>
      <c r="B2516" s="91">
        <v>0</v>
      </c>
      <c r="C2516" s="91">
        <v>145000</v>
      </c>
      <c r="D2516" s="92">
        <v>0</v>
      </c>
      <c r="E2516" s="91">
        <v>145000</v>
      </c>
    </row>
    <row r="2517" spans="1:5">
      <c r="A2517" s="96" t="s">
        <v>526</v>
      </c>
      <c r="B2517" s="91">
        <v>41992724</v>
      </c>
      <c r="C2517" s="91">
        <v>41992724</v>
      </c>
      <c r="D2517" s="92">
        <v>100</v>
      </c>
      <c r="E2517" s="91">
        <v>805774</v>
      </c>
    </row>
    <row r="2518" spans="1:5" ht="26.4">
      <c r="A2518" s="97" t="s">
        <v>527</v>
      </c>
      <c r="B2518" s="91">
        <v>41992724</v>
      </c>
      <c r="C2518" s="91">
        <v>41992724</v>
      </c>
      <c r="D2518" s="92">
        <v>100</v>
      </c>
      <c r="E2518" s="91">
        <v>805774</v>
      </c>
    </row>
    <row r="2519" spans="1:5">
      <c r="A2519" s="93" t="s">
        <v>529</v>
      </c>
      <c r="B2519" s="94">
        <v>41992724</v>
      </c>
      <c r="C2519" s="94">
        <v>17024510</v>
      </c>
      <c r="D2519" s="95">
        <v>40.541570963579296</v>
      </c>
      <c r="E2519" s="94">
        <v>3539195.2</v>
      </c>
    </row>
    <row r="2520" spans="1:5">
      <c r="A2520" s="96" t="s">
        <v>530</v>
      </c>
      <c r="B2520" s="91">
        <v>41986124</v>
      </c>
      <c r="C2520" s="91">
        <v>17024510</v>
      </c>
      <c r="D2520" s="92">
        <v>40.547943887366202</v>
      </c>
      <c r="E2520" s="91">
        <v>3539195.2</v>
      </c>
    </row>
    <row r="2521" spans="1:5">
      <c r="A2521" s="97" t="s">
        <v>531</v>
      </c>
      <c r="B2521" s="91">
        <v>701594</v>
      </c>
      <c r="C2521" s="91">
        <v>175489</v>
      </c>
      <c r="D2521" s="92">
        <v>25.0128991981117</v>
      </c>
      <c r="E2521" s="91">
        <v>48268.2</v>
      </c>
    </row>
    <row r="2522" spans="1:5">
      <c r="A2522" s="98" t="s">
        <v>532</v>
      </c>
      <c r="B2522" s="91">
        <v>500259</v>
      </c>
      <c r="C2522" s="91">
        <v>143919.01</v>
      </c>
      <c r="D2522" s="92">
        <v>28.768899709950301</v>
      </c>
      <c r="E2522" s="91">
        <v>36711.949999999997</v>
      </c>
    </row>
    <row r="2523" spans="1:5">
      <c r="A2523" s="98" t="s">
        <v>533</v>
      </c>
      <c r="B2523" s="91">
        <v>201335</v>
      </c>
      <c r="C2523" s="91">
        <v>31569.99</v>
      </c>
      <c r="D2523" s="92">
        <v>15.6803288052251</v>
      </c>
      <c r="E2523" s="91">
        <v>11556.25</v>
      </c>
    </row>
    <row r="2524" spans="1:5" ht="26.4">
      <c r="A2524" s="97" t="s">
        <v>535</v>
      </c>
      <c r="B2524" s="91">
        <v>41284530</v>
      </c>
      <c r="C2524" s="91">
        <v>16849021</v>
      </c>
      <c r="D2524" s="92">
        <v>40.8119482043274</v>
      </c>
      <c r="E2524" s="91">
        <v>3490927</v>
      </c>
    </row>
    <row r="2525" spans="1:5">
      <c r="A2525" s="98" t="s">
        <v>536</v>
      </c>
      <c r="B2525" s="91">
        <v>41284530</v>
      </c>
      <c r="C2525" s="91">
        <v>16849021</v>
      </c>
      <c r="D2525" s="92">
        <v>40.8119482043274</v>
      </c>
      <c r="E2525" s="91">
        <v>3490927</v>
      </c>
    </row>
    <row r="2526" spans="1:5">
      <c r="A2526" s="96" t="s">
        <v>550</v>
      </c>
      <c r="B2526" s="91">
        <v>6600</v>
      </c>
      <c r="C2526" s="91">
        <v>0</v>
      </c>
      <c r="D2526" s="92">
        <v>0</v>
      </c>
      <c r="E2526" s="91">
        <v>0</v>
      </c>
    </row>
    <row r="2527" spans="1:5">
      <c r="A2527" s="97" t="s">
        <v>551</v>
      </c>
      <c r="B2527" s="91">
        <v>6600</v>
      </c>
      <c r="C2527" s="91">
        <v>0</v>
      </c>
      <c r="D2527" s="92">
        <v>0</v>
      </c>
      <c r="E2527" s="91">
        <v>0</v>
      </c>
    </row>
    <row r="2528" spans="1:5">
      <c r="A2528" s="90" t="s">
        <v>116</v>
      </c>
      <c r="B2528" s="91">
        <v>0</v>
      </c>
      <c r="C2528" s="91">
        <v>25113214</v>
      </c>
      <c r="D2528" s="92">
        <v>0</v>
      </c>
      <c r="E2528" s="91">
        <v>-2588421.2000000002</v>
      </c>
    </row>
    <row r="2529" spans="1:5">
      <c r="A2529" s="90" t="s">
        <v>561</v>
      </c>
      <c r="B2529" s="91">
        <v>0</v>
      </c>
      <c r="C2529" s="91">
        <v>-25113214</v>
      </c>
      <c r="D2529" s="92">
        <v>0</v>
      </c>
      <c r="E2529" s="91">
        <v>2588421.2000000002</v>
      </c>
    </row>
    <row r="2530" spans="1:5">
      <c r="A2530" s="96" t="s">
        <v>570</v>
      </c>
      <c r="B2530" s="91">
        <v>0</v>
      </c>
      <c r="C2530" s="91">
        <v>-25113214</v>
      </c>
      <c r="D2530" s="92">
        <v>0</v>
      </c>
      <c r="E2530" s="91">
        <v>2588421.2000000002</v>
      </c>
    </row>
    <row r="2531" spans="1:5">
      <c r="A2531" s="90"/>
      <c r="B2531" s="91"/>
      <c r="C2531" s="91"/>
      <c r="D2531" s="92"/>
      <c r="E2531" s="91"/>
    </row>
    <row r="2532" spans="1:5">
      <c r="A2532" s="103" t="s">
        <v>615</v>
      </c>
      <c r="B2532" s="91"/>
      <c r="C2532" s="91"/>
      <c r="D2532" s="92"/>
      <c r="E2532" s="91"/>
    </row>
    <row r="2533" spans="1:5">
      <c r="A2533" s="93" t="s">
        <v>508</v>
      </c>
      <c r="B2533" s="94">
        <v>5285456</v>
      </c>
      <c r="C2533" s="94">
        <v>5281580</v>
      </c>
      <c r="D2533" s="95">
        <v>99.926666686847796</v>
      </c>
      <c r="E2533" s="94">
        <v>507850</v>
      </c>
    </row>
    <row r="2534" spans="1:5" ht="26.4">
      <c r="A2534" s="96" t="s">
        <v>509</v>
      </c>
      <c r="B2534" s="91">
        <v>5726</v>
      </c>
      <c r="C2534" s="91">
        <v>1850</v>
      </c>
      <c r="D2534" s="92">
        <v>32.308767027593397</v>
      </c>
      <c r="E2534" s="91">
        <v>1850</v>
      </c>
    </row>
    <row r="2535" spans="1:5">
      <c r="A2535" s="96" t="s">
        <v>526</v>
      </c>
      <c r="B2535" s="91">
        <v>5279730</v>
      </c>
      <c r="C2535" s="91">
        <v>5279730</v>
      </c>
      <c r="D2535" s="92">
        <v>100</v>
      </c>
      <c r="E2535" s="91">
        <v>506000</v>
      </c>
    </row>
    <row r="2536" spans="1:5" ht="26.4">
      <c r="A2536" s="97" t="s">
        <v>527</v>
      </c>
      <c r="B2536" s="91">
        <v>5279730</v>
      </c>
      <c r="C2536" s="91">
        <v>5279730</v>
      </c>
      <c r="D2536" s="92">
        <v>100</v>
      </c>
      <c r="E2536" s="91">
        <v>506000</v>
      </c>
    </row>
    <row r="2537" spans="1:5">
      <c r="A2537" s="93" t="s">
        <v>529</v>
      </c>
      <c r="B2537" s="94">
        <v>5285456</v>
      </c>
      <c r="C2537" s="94">
        <v>1384397.68</v>
      </c>
      <c r="D2537" s="95">
        <v>26.1925873567011</v>
      </c>
      <c r="E2537" s="94">
        <v>260242.29</v>
      </c>
    </row>
    <row r="2538" spans="1:5">
      <c r="A2538" s="96" t="s">
        <v>530</v>
      </c>
      <c r="B2538" s="91">
        <v>5281033</v>
      </c>
      <c r="C2538" s="91">
        <v>1380561.76</v>
      </c>
      <c r="D2538" s="92">
        <v>26.141888528248199</v>
      </c>
      <c r="E2538" s="91">
        <v>260242.29</v>
      </c>
    </row>
    <row r="2539" spans="1:5">
      <c r="A2539" s="97" t="s">
        <v>531</v>
      </c>
      <c r="B2539" s="91">
        <v>4277403</v>
      </c>
      <c r="C2539" s="91">
        <v>1376931.76</v>
      </c>
      <c r="D2539" s="92">
        <v>32.190835420464197</v>
      </c>
      <c r="E2539" s="91">
        <v>260212.29</v>
      </c>
    </row>
    <row r="2540" spans="1:5">
      <c r="A2540" s="98" t="s">
        <v>532</v>
      </c>
      <c r="B2540" s="91">
        <v>1062488</v>
      </c>
      <c r="C2540" s="91">
        <v>269100.84999999998</v>
      </c>
      <c r="D2540" s="92">
        <v>25.327424874445601</v>
      </c>
      <c r="E2540" s="91">
        <v>71669.509999999995</v>
      </c>
    </row>
    <row r="2541" spans="1:5">
      <c r="A2541" s="98" t="s">
        <v>533</v>
      </c>
      <c r="B2541" s="91">
        <v>3214915</v>
      </c>
      <c r="C2541" s="91">
        <v>1107830.9099999999</v>
      </c>
      <c r="D2541" s="92">
        <v>34.459104206487602</v>
      </c>
      <c r="E2541" s="91">
        <v>188542.78</v>
      </c>
    </row>
    <row r="2542" spans="1:5" ht="26.4">
      <c r="A2542" s="97" t="s">
        <v>535</v>
      </c>
      <c r="B2542" s="91">
        <v>1000030</v>
      </c>
      <c r="C2542" s="91">
        <v>30</v>
      </c>
      <c r="D2542" s="92">
        <v>2.9999100027000001E-3</v>
      </c>
      <c r="E2542" s="91">
        <v>30</v>
      </c>
    </row>
    <row r="2543" spans="1:5">
      <c r="A2543" s="98" t="s">
        <v>536</v>
      </c>
      <c r="B2543" s="91">
        <v>1000000</v>
      </c>
      <c r="C2543" s="91">
        <v>0</v>
      </c>
      <c r="D2543" s="92">
        <v>0</v>
      </c>
      <c r="E2543" s="91">
        <v>0</v>
      </c>
    </row>
    <row r="2544" spans="1:5">
      <c r="A2544" s="98" t="s">
        <v>537</v>
      </c>
      <c r="B2544" s="91">
        <v>30</v>
      </c>
      <c r="C2544" s="91">
        <v>30</v>
      </c>
      <c r="D2544" s="92">
        <v>100</v>
      </c>
      <c r="E2544" s="91">
        <v>30</v>
      </c>
    </row>
    <row r="2545" spans="1:5" ht="26.4">
      <c r="A2545" s="97" t="s">
        <v>538</v>
      </c>
      <c r="B2545" s="91">
        <v>3600</v>
      </c>
      <c r="C2545" s="91">
        <v>3600</v>
      </c>
      <c r="D2545" s="92">
        <v>100</v>
      </c>
      <c r="E2545" s="91">
        <v>0</v>
      </c>
    </row>
    <row r="2546" spans="1:5">
      <c r="A2546" s="98" t="s">
        <v>540</v>
      </c>
      <c r="B2546" s="91">
        <v>3600</v>
      </c>
      <c r="C2546" s="91">
        <v>3600</v>
      </c>
      <c r="D2546" s="92">
        <v>100</v>
      </c>
      <c r="E2546" s="91">
        <v>0</v>
      </c>
    </row>
    <row r="2547" spans="1:5">
      <c r="A2547" s="96" t="s">
        <v>550</v>
      </c>
      <c r="B2547" s="91">
        <v>4423</v>
      </c>
      <c r="C2547" s="91">
        <v>3835.92</v>
      </c>
      <c r="D2547" s="92">
        <v>86.726656115758502</v>
      </c>
      <c r="E2547" s="91">
        <v>0</v>
      </c>
    </row>
    <row r="2548" spans="1:5">
      <c r="A2548" s="97" t="s">
        <v>551</v>
      </c>
      <c r="B2548" s="91">
        <v>4423</v>
      </c>
      <c r="C2548" s="91">
        <v>3835.92</v>
      </c>
      <c r="D2548" s="92">
        <v>86.726656115758502</v>
      </c>
      <c r="E2548" s="91">
        <v>0</v>
      </c>
    </row>
    <row r="2549" spans="1:5">
      <c r="A2549" s="90" t="s">
        <v>116</v>
      </c>
      <c r="B2549" s="91">
        <v>0</v>
      </c>
      <c r="C2549" s="91">
        <v>3897182.32</v>
      </c>
      <c r="D2549" s="92">
        <v>0</v>
      </c>
      <c r="E2549" s="91">
        <v>247607.71</v>
      </c>
    </row>
    <row r="2550" spans="1:5">
      <c r="A2550" s="90" t="s">
        <v>561</v>
      </c>
      <c r="B2550" s="91">
        <v>0</v>
      </c>
      <c r="C2550" s="91">
        <v>-3897182.32</v>
      </c>
      <c r="D2550" s="92">
        <v>0</v>
      </c>
      <c r="E2550" s="91">
        <v>-247607.71</v>
      </c>
    </row>
    <row r="2551" spans="1:5">
      <c r="A2551" s="96" t="s">
        <v>570</v>
      </c>
      <c r="B2551" s="91">
        <v>0</v>
      </c>
      <c r="C2551" s="91">
        <v>-3897182.32</v>
      </c>
      <c r="D2551" s="92">
        <v>0</v>
      </c>
      <c r="E2551" s="91">
        <v>-247607.71</v>
      </c>
    </row>
    <row r="2552" spans="1:5">
      <c r="A2552" s="90"/>
      <c r="B2552" s="91"/>
      <c r="C2552" s="91"/>
      <c r="D2552" s="92"/>
      <c r="E2552" s="91"/>
    </row>
    <row r="2553" spans="1:5">
      <c r="A2553" s="93" t="s">
        <v>569</v>
      </c>
      <c r="B2553" s="94"/>
      <c r="C2553" s="94"/>
      <c r="D2553" s="95"/>
      <c r="E2553" s="94"/>
    </row>
    <row r="2554" spans="1:5">
      <c r="A2554" s="93" t="s">
        <v>508</v>
      </c>
      <c r="B2554" s="94">
        <v>5285456</v>
      </c>
      <c r="C2554" s="94">
        <v>5281580</v>
      </c>
      <c r="D2554" s="95">
        <v>99.926666686847796</v>
      </c>
      <c r="E2554" s="94">
        <v>507850</v>
      </c>
    </row>
    <row r="2555" spans="1:5" ht="26.4">
      <c r="A2555" s="96" t="s">
        <v>509</v>
      </c>
      <c r="B2555" s="91">
        <v>5726</v>
      </c>
      <c r="C2555" s="91">
        <v>1850</v>
      </c>
      <c r="D2555" s="92">
        <v>32.308767027593397</v>
      </c>
      <c r="E2555" s="91">
        <v>1850</v>
      </c>
    </row>
    <row r="2556" spans="1:5">
      <c r="A2556" s="96" t="s">
        <v>526</v>
      </c>
      <c r="B2556" s="91">
        <v>5279730</v>
      </c>
      <c r="C2556" s="91">
        <v>5279730</v>
      </c>
      <c r="D2556" s="92">
        <v>100</v>
      </c>
      <c r="E2556" s="91">
        <v>506000</v>
      </c>
    </row>
    <row r="2557" spans="1:5" ht="26.4">
      <c r="A2557" s="97" t="s">
        <v>527</v>
      </c>
      <c r="B2557" s="91">
        <v>5279730</v>
      </c>
      <c r="C2557" s="91">
        <v>5279730</v>
      </c>
      <c r="D2557" s="92">
        <v>100</v>
      </c>
      <c r="E2557" s="91">
        <v>506000</v>
      </c>
    </row>
    <row r="2558" spans="1:5">
      <c r="A2558" s="93" t="s">
        <v>529</v>
      </c>
      <c r="B2558" s="94">
        <v>5285456</v>
      </c>
      <c r="C2558" s="94">
        <v>1384397.68</v>
      </c>
      <c r="D2558" s="95">
        <v>26.1925873567011</v>
      </c>
      <c r="E2558" s="94">
        <v>260242.29</v>
      </c>
    </row>
    <row r="2559" spans="1:5">
      <c r="A2559" s="96" t="s">
        <v>530</v>
      </c>
      <c r="B2559" s="91">
        <v>5281033</v>
      </c>
      <c r="C2559" s="91">
        <v>1380561.76</v>
      </c>
      <c r="D2559" s="92">
        <v>26.141888528248199</v>
      </c>
      <c r="E2559" s="91">
        <v>260242.29</v>
      </c>
    </row>
    <row r="2560" spans="1:5">
      <c r="A2560" s="97" t="s">
        <v>531</v>
      </c>
      <c r="B2560" s="91">
        <v>4277403</v>
      </c>
      <c r="C2560" s="91">
        <v>1376931.76</v>
      </c>
      <c r="D2560" s="92">
        <v>32.190835420464197</v>
      </c>
      <c r="E2560" s="91">
        <v>260212.29</v>
      </c>
    </row>
    <row r="2561" spans="1:5">
      <c r="A2561" s="98" t="s">
        <v>532</v>
      </c>
      <c r="B2561" s="91">
        <v>1062488</v>
      </c>
      <c r="C2561" s="91">
        <v>269100.84999999998</v>
      </c>
      <c r="D2561" s="92">
        <v>25.327424874445601</v>
      </c>
      <c r="E2561" s="91">
        <v>71669.509999999995</v>
      </c>
    </row>
    <row r="2562" spans="1:5">
      <c r="A2562" s="98" t="s">
        <v>533</v>
      </c>
      <c r="B2562" s="91">
        <v>3214915</v>
      </c>
      <c r="C2562" s="91">
        <v>1107830.9099999999</v>
      </c>
      <c r="D2562" s="92">
        <v>34.459104206487602</v>
      </c>
      <c r="E2562" s="91">
        <v>188542.78</v>
      </c>
    </row>
    <row r="2563" spans="1:5" ht="26.4">
      <c r="A2563" s="97" t="s">
        <v>535</v>
      </c>
      <c r="B2563" s="91">
        <v>1000030</v>
      </c>
      <c r="C2563" s="91">
        <v>30</v>
      </c>
      <c r="D2563" s="92">
        <v>2.9999100027000001E-3</v>
      </c>
      <c r="E2563" s="91">
        <v>30</v>
      </c>
    </row>
    <row r="2564" spans="1:5">
      <c r="A2564" s="98" t="s">
        <v>536</v>
      </c>
      <c r="B2564" s="91">
        <v>1000000</v>
      </c>
      <c r="C2564" s="91">
        <v>0</v>
      </c>
      <c r="D2564" s="92">
        <v>0</v>
      </c>
      <c r="E2564" s="91">
        <v>0</v>
      </c>
    </row>
    <row r="2565" spans="1:5">
      <c r="A2565" s="98" t="s">
        <v>537</v>
      </c>
      <c r="B2565" s="91">
        <v>30</v>
      </c>
      <c r="C2565" s="91">
        <v>30</v>
      </c>
      <c r="D2565" s="92">
        <v>100</v>
      </c>
      <c r="E2565" s="91">
        <v>30</v>
      </c>
    </row>
    <row r="2566" spans="1:5" ht="26.4">
      <c r="A2566" s="97" t="s">
        <v>538</v>
      </c>
      <c r="B2566" s="91">
        <v>3600</v>
      </c>
      <c r="C2566" s="91">
        <v>3600</v>
      </c>
      <c r="D2566" s="92">
        <v>100</v>
      </c>
      <c r="E2566" s="91">
        <v>0</v>
      </c>
    </row>
    <row r="2567" spans="1:5">
      <c r="A2567" s="98" t="s">
        <v>540</v>
      </c>
      <c r="B2567" s="91">
        <v>3600</v>
      </c>
      <c r="C2567" s="91">
        <v>3600</v>
      </c>
      <c r="D2567" s="92">
        <v>100</v>
      </c>
      <c r="E2567" s="91">
        <v>0</v>
      </c>
    </row>
    <row r="2568" spans="1:5">
      <c r="A2568" s="96" t="s">
        <v>550</v>
      </c>
      <c r="B2568" s="91">
        <v>4423</v>
      </c>
      <c r="C2568" s="91">
        <v>3835.92</v>
      </c>
      <c r="D2568" s="92">
        <v>86.726656115758502</v>
      </c>
      <c r="E2568" s="91">
        <v>0</v>
      </c>
    </row>
    <row r="2569" spans="1:5">
      <c r="A2569" s="97" t="s">
        <v>551</v>
      </c>
      <c r="B2569" s="91">
        <v>4423</v>
      </c>
      <c r="C2569" s="91">
        <v>3835.92</v>
      </c>
      <c r="D2569" s="92">
        <v>86.726656115758502</v>
      </c>
      <c r="E2569" s="91">
        <v>0</v>
      </c>
    </row>
    <row r="2570" spans="1:5">
      <c r="A2570" s="90" t="s">
        <v>116</v>
      </c>
      <c r="B2570" s="91">
        <v>0</v>
      </c>
      <c r="C2570" s="91">
        <v>3897182.32</v>
      </c>
      <c r="D2570" s="92">
        <v>0</v>
      </c>
      <c r="E2570" s="91">
        <v>247607.71</v>
      </c>
    </row>
    <row r="2571" spans="1:5">
      <c r="A2571" s="90" t="s">
        <v>561</v>
      </c>
      <c r="B2571" s="91">
        <v>0</v>
      </c>
      <c r="C2571" s="91">
        <v>-3897182.32</v>
      </c>
      <c r="D2571" s="92">
        <v>0</v>
      </c>
      <c r="E2571" s="91">
        <v>-247607.71</v>
      </c>
    </row>
    <row r="2572" spans="1:5">
      <c r="A2572" s="96" t="s">
        <v>570</v>
      </c>
      <c r="B2572" s="91">
        <v>0</v>
      </c>
      <c r="C2572" s="91">
        <v>-3897182.32</v>
      </c>
      <c r="D2572" s="92">
        <v>0</v>
      </c>
      <c r="E2572" s="91">
        <v>-247607.71</v>
      </c>
    </row>
    <row r="2573" spans="1:5">
      <c r="A2573" s="90"/>
      <c r="B2573" s="91"/>
      <c r="C2573" s="91"/>
      <c r="D2573" s="92"/>
      <c r="E2573" s="91"/>
    </row>
    <row r="2574" spans="1:5">
      <c r="A2574" s="103" t="s">
        <v>616</v>
      </c>
      <c r="B2574" s="91"/>
      <c r="C2574" s="91"/>
      <c r="D2574" s="92"/>
      <c r="E2574" s="91"/>
    </row>
    <row r="2575" spans="1:5">
      <c r="A2575" s="93" t="s">
        <v>508</v>
      </c>
      <c r="B2575" s="94">
        <v>515136361</v>
      </c>
      <c r="C2575" s="94">
        <v>515136361</v>
      </c>
      <c r="D2575" s="95">
        <v>100</v>
      </c>
      <c r="E2575" s="94">
        <v>-8952.9699999999993</v>
      </c>
    </row>
    <row r="2576" spans="1:5">
      <c r="A2576" s="96" t="s">
        <v>512</v>
      </c>
      <c r="B2576" s="91">
        <v>0</v>
      </c>
      <c r="C2576" s="91">
        <v>0</v>
      </c>
      <c r="D2576" s="92">
        <v>0</v>
      </c>
      <c r="E2576" s="91">
        <v>-8952.9699999999993</v>
      </c>
    </row>
    <row r="2577" spans="1:5">
      <c r="A2577" s="97" t="s">
        <v>515</v>
      </c>
      <c r="B2577" s="91">
        <v>0</v>
      </c>
      <c r="C2577" s="91">
        <v>0</v>
      </c>
      <c r="D2577" s="92">
        <v>0</v>
      </c>
      <c r="E2577" s="91">
        <v>-8952.9699999999993</v>
      </c>
    </row>
    <row r="2578" spans="1:5">
      <c r="A2578" s="98" t="s">
        <v>516</v>
      </c>
      <c r="B2578" s="91">
        <v>0</v>
      </c>
      <c r="C2578" s="91">
        <v>0</v>
      </c>
      <c r="D2578" s="92">
        <v>0</v>
      </c>
      <c r="E2578" s="91">
        <v>-8952.9699999999993</v>
      </c>
    </row>
    <row r="2579" spans="1:5" ht="39.6">
      <c r="A2579" s="99" t="s">
        <v>518</v>
      </c>
      <c r="B2579" s="91">
        <v>0</v>
      </c>
      <c r="C2579" s="91">
        <v>0</v>
      </c>
      <c r="D2579" s="92">
        <v>0</v>
      </c>
      <c r="E2579" s="91">
        <v>-8952.9699999999993</v>
      </c>
    </row>
    <row r="2580" spans="1:5">
      <c r="A2580" s="96" t="s">
        <v>526</v>
      </c>
      <c r="B2580" s="91">
        <v>515136361</v>
      </c>
      <c r="C2580" s="91">
        <v>515136361</v>
      </c>
      <c r="D2580" s="92">
        <v>100</v>
      </c>
      <c r="E2580" s="91">
        <v>0</v>
      </c>
    </row>
    <row r="2581" spans="1:5" ht="26.4">
      <c r="A2581" s="97" t="s">
        <v>527</v>
      </c>
      <c r="B2581" s="91">
        <v>515136361</v>
      </c>
      <c r="C2581" s="91">
        <v>515136361</v>
      </c>
      <c r="D2581" s="92">
        <v>100</v>
      </c>
      <c r="E2581" s="91">
        <v>0</v>
      </c>
    </row>
    <row r="2582" spans="1:5">
      <c r="A2582" s="93" t="s">
        <v>529</v>
      </c>
      <c r="B2582" s="94">
        <v>515136361</v>
      </c>
      <c r="C2582" s="94">
        <v>215709778</v>
      </c>
      <c r="D2582" s="95">
        <v>41.874306364485101</v>
      </c>
      <c r="E2582" s="94">
        <v>42985411</v>
      </c>
    </row>
    <row r="2583" spans="1:5">
      <c r="A2583" s="96" t="s">
        <v>530</v>
      </c>
      <c r="B2583" s="91">
        <v>515136361</v>
      </c>
      <c r="C2583" s="91">
        <v>215709778</v>
      </c>
      <c r="D2583" s="92">
        <v>41.874306364485101</v>
      </c>
      <c r="E2583" s="91">
        <v>42985411</v>
      </c>
    </row>
    <row r="2584" spans="1:5" ht="26.4">
      <c r="A2584" s="97" t="s">
        <v>541</v>
      </c>
      <c r="B2584" s="91">
        <v>515136361</v>
      </c>
      <c r="C2584" s="91">
        <v>215709778</v>
      </c>
      <c r="D2584" s="92">
        <v>41.874306364485101</v>
      </c>
      <c r="E2584" s="91">
        <v>42985411</v>
      </c>
    </row>
    <row r="2585" spans="1:5" ht="26.4">
      <c r="A2585" s="98" t="s">
        <v>547</v>
      </c>
      <c r="B2585" s="91">
        <v>515136361</v>
      </c>
      <c r="C2585" s="91">
        <v>215709778</v>
      </c>
      <c r="D2585" s="92">
        <v>41.874306364485101</v>
      </c>
      <c r="E2585" s="91">
        <v>42985411</v>
      </c>
    </row>
    <row r="2586" spans="1:5" ht="26.4">
      <c r="A2586" s="99" t="s">
        <v>548</v>
      </c>
      <c r="B2586" s="91">
        <v>515136361</v>
      </c>
      <c r="C2586" s="91">
        <v>215709778</v>
      </c>
      <c r="D2586" s="92">
        <v>41.874306364485101</v>
      </c>
      <c r="E2586" s="91">
        <v>42985411</v>
      </c>
    </row>
    <row r="2587" spans="1:5">
      <c r="A2587" s="90" t="s">
        <v>116</v>
      </c>
      <c r="B2587" s="91">
        <v>0</v>
      </c>
      <c r="C2587" s="91">
        <v>299426583</v>
      </c>
      <c r="D2587" s="92">
        <v>0</v>
      </c>
      <c r="E2587" s="91">
        <v>-42994363.969999999</v>
      </c>
    </row>
    <row r="2588" spans="1:5">
      <c r="A2588" s="90" t="s">
        <v>561</v>
      </c>
      <c r="B2588" s="91">
        <v>0</v>
      </c>
      <c r="C2588" s="91">
        <v>-299426583</v>
      </c>
      <c r="D2588" s="92">
        <v>0</v>
      </c>
      <c r="E2588" s="91">
        <v>42994363.969999999</v>
      </c>
    </row>
    <row r="2589" spans="1:5">
      <c r="A2589" s="96" t="s">
        <v>570</v>
      </c>
      <c r="B2589" s="91">
        <v>0</v>
      </c>
      <c r="C2589" s="91">
        <v>-299426583</v>
      </c>
      <c r="D2589" s="92">
        <v>0</v>
      </c>
      <c r="E2589" s="91">
        <v>42994363.969999999</v>
      </c>
    </row>
    <row r="2590" spans="1:5">
      <c r="A2590" s="90"/>
      <c r="B2590" s="91"/>
      <c r="C2590" s="91"/>
      <c r="D2590" s="92"/>
      <c r="E2590" s="91"/>
    </row>
    <row r="2591" spans="1:5">
      <c r="A2591" s="93" t="s">
        <v>569</v>
      </c>
      <c r="B2591" s="94"/>
      <c r="C2591" s="94"/>
      <c r="D2591" s="95"/>
      <c r="E2591" s="94"/>
    </row>
    <row r="2592" spans="1:5">
      <c r="A2592" s="93" t="s">
        <v>508</v>
      </c>
      <c r="B2592" s="94">
        <v>515136361</v>
      </c>
      <c r="C2592" s="94">
        <v>515136361</v>
      </c>
      <c r="D2592" s="95">
        <v>100</v>
      </c>
      <c r="E2592" s="94">
        <v>-8952.9699999999993</v>
      </c>
    </row>
    <row r="2593" spans="1:5">
      <c r="A2593" s="96" t="s">
        <v>512</v>
      </c>
      <c r="B2593" s="91">
        <v>0</v>
      </c>
      <c r="C2593" s="91">
        <v>0</v>
      </c>
      <c r="D2593" s="92">
        <v>0</v>
      </c>
      <c r="E2593" s="91">
        <v>-8952.9699999999993</v>
      </c>
    </row>
    <row r="2594" spans="1:5">
      <c r="A2594" s="97" t="s">
        <v>515</v>
      </c>
      <c r="B2594" s="91">
        <v>0</v>
      </c>
      <c r="C2594" s="91">
        <v>0</v>
      </c>
      <c r="D2594" s="92">
        <v>0</v>
      </c>
      <c r="E2594" s="91">
        <v>-8952.9699999999993</v>
      </c>
    </row>
    <row r="2595" spans="1:5">
      <c r="A2595" s="98" t="s">
        <v>516</v>
      </c>
      <c r="B2595" s="91">
        <v>0</v>
      </c>
      <c r="C2595" s="91">
        <v>0</v>
      </c>
      <c r="D2595" s="92">
        <v>0</v>
      </c>
      <c r="E2595" s="91">
        <v>-8952.9699999999993</v>
      </c>
    </row>
    <row r="2596" spans="1:5" ht="39.6">
      <c r="A2596" s="99" t="s">
        <v>518</v>
      </c>
      <c r="B2596" s="91">
        <v>0</v>
      </c>
      <c r="C2596" s="91">
        <v>0</v>
      </c>
      <c r="D2596" s="92">
        <v>0</v>
      </c>
      <c r="E2596" s="91">
        <v>-8952.9699999999993</v>
      </c>
    </row>
    <row r="2597" spans="1:5">
      <c r="A2597" s="96" t="s">
        <v>526</v>
      </c>
      <c r="B2597" s="91">
        <v>515136361</v>
      </c>
      <c r="C2597" s="91">
        <v>515136361</v>
      </c>
      <c r="D2597" s="92">
        <v>100</v>
      </c>
      <c r="E2597" s="91">
        <v>0</v>
      </c>
    </row>
    <row r="2598" spans="1:5" ht="26.4">
      <c r="A2598" s="97" t="s">
        <v>527</v>
      </c>
      <c r="B2598" s="91">
        <v>515136361</v>
      </c>
      <c r="C2598" s="91">
        <v>515136361</v>
      </c>
      <c r="D2598" s="92">
        <v>100</v>
      </c>
      <c r="E2598" s="91">
        <v>0</v>
      </c>
    </row>
    <row r="2599" spans="1:5">
      <c r="A2599" s="93" t="s">
        <v>529</v>
      </c>
      <c r="B2599" s="94">
        <v>515136361</v>
      </c>
      <c r="C2599" s="94">
        <v>215709778</v>
      </c>
      <c r="D2599" s="95">
        <v>41.874306364485101</v>
      </c>
      <c r="E2599" s="94">
        <v>42985411</v>
      </c>
    </row>
    <row r="2600" spans="1:5">
      <c r="A2600" s="96" t="s">
        <v>530</v>
      </c>
      <c r="B2600" s="91">
        <v>515136361</v>
      </c>
      <c r="C2600" s="91">
        <v>215709778</v>
      </c>
      <c r="D2600" s="92">
        <v>41.874306364485101</v>
      </c>
      <c r="E2600" s="91">
        <v>42985411</v>
      </c>
    </row>
    <row r="2601" spans="1:5" ht="26.4">
      <c r="A2601" s="97" t="s">
        <v>541</v>
      </c>
      <c r="B2601" s="91">
        <v>515136361</v>
      </c>
      <c r="C2601" s="91">
        <v>215709778</v>
      </c>
      <c r="D2601" s="92">
        <v>41.874306364485101</v>
      </c>
      <c r="E2601" s="91">
        <v>42985411</v>
      </c>
    </row>
    <row r="2602" spans="1:5" ht="26.4">
      <c r="A2602" s="98" t="s">
        <v>547</v>
      </c>
      <c r="B2602" s="91">
        <v>515136361</v>
      </c>
      <c r="C2602" s="91">
        <v>215709778</v>
      </c>
      <c r="D2602" s="92">
        <v>41.874306364485101</v>
      </c>
      <c r="E2602" s="91">
        <v>42985411</v>
      </c>
    </row>
    <row r="2603" spans="1:5" ht="26.4">
      <c r="A2603" s="99" t="s">
        <v>548</v>
      </c>
      <c r="B2603" s="91">
        <v>515136361</v>
      </c>
      <c r="C2603" s="91">
        <v>215709778</v>
      </c>
      <c r="D2603" s="92">
        <v>41.874306364485101</v>
      </c>
      <c r="E2603" s="91">
        <v>42985411</v>
      </c>
    </row>
    <row r="2604" spans="1:5">
      <c r="A2604" s="90" t="s">
        <v>116</v>
      </c>
      <c r="B2604" s="91">
        <v>0</v>
      </c>
      <c r="C2604" s="91">
        <v>299426583</v>
      </c>
      <c r="D2604" s="92">
        <v>0</v>
      </c>
      <c r="E2604" s="91">
        <v>-42994363.969999999</v>
      </c>
    </row>
    <row r="2605" spans="1:5">
      <c r="A2605" s="90" t="s">
        <v>561</v>
      </c>
      <c r="B2605" s="91">
        <v>0</v>
      </c>
      <c r="C2605" s="91">
        <v>-299426583</v>
      </c>
      <c r="D2605" s="92">
        <v>0</v>
      </c>
      <c r="E2605" s="91">
        <v>42994363.969999999</v>
      </c>
    </row>
    <row r="2606" spans="1:5">
      <c r="A2606" s="96" t="s">
        <v>570</v>
      </c>
      <c r="B2606" s="91">
        <v>0</v>
      </c>
      <c r="C2606" s="91">
        <v>-299426583</v>
      </c>
      <c r="D2606" s="92">
        <v>0</v>
      </c>
      <c r="E2606" s="91">
        <v>42994363.969999999</v>
      </c>
    </row>
    <row r="2607" spans="1:5">
      <c r="A2607" s="90"/>
      <c r="B2607" s="91"/>
      <c r="C2607" s="91"/>
      <c r="D2607" s="92"/>
      <c r="E2607" s="91"/>
    </row>
    <row r="2608" spans="1:5">
      <c r="A2608" s="103" t="s">
        <v>617</v>
      </c>
      <c r="B2608" s="91"/>
      <c r="C2608" s="91"/>
      <c r="D2608" s="92"/>
      <c r="E2608" s="91"/>
    </row>
    <row r="2609" spans="1:5">
      <c r="A2609" s="93" t="s">
        <v>508</v>
      </c>
      <c r="B2609" s="94">
        <v>82638689</v>
      </c>
      <c r="C2609" s="94">
        <v>82638689</v>
      </c>
      <c r="D2609" s="95">
        <v>100</v>
      </c>
      <c r="E2609" s="94">
        <v>0</v>
      </c>
    </row>
    <row r="2610" spans="1:5">
      <c r="A2610" s="96" t="s">
        <v>526</v>
      </c>
      <c r="B2610" s="91">
        <v>82638689</v>
      </c>
      <c r="C2610" s="91">
        <v>82638689</v>
      </c>
      <c r="D2610" s="92">
        <v>100</v>
      </c>
      <c r="E2610" s="91">
        <v>0</v>
      </c>
    </row>
    <row r="2611" spans="1:5" ht="26.4">
      <c r="A2611" s="97" t="s">
        <v>527</v>
      </c>
      <c r="B2611" s="91">
        <v>82638689</v>
      </c>
      <c r="C2611" s="91">
        <v>82638689</v>
      </c>
      <c r="D2611" s="92">
        <v>100</v>
      </c>
      <c r="E2611" s="91">
        <v>0</v>
      </c>
    </row>
    <row r="2612" spans="1:5">
      <c r="A2612" s="93" t="s">
        <v>529</v>
      </c>
      <c r="B2612" s="94">
        <v>82638689</v>
      </c>
      <c r="C2612" s="94">
        <v>34980019</v>
      </c>
      <c r="D2612" s="95">
        <v>42.328864873449298</v>
      </c>
      <c r="E2612" s="94">
        <v>7752377</v>
      </c>
    </row>
    <row r="2613" spans="1:5">
      <c r="A2613" s="96" t="s">
        <v>530</v>
      </c>
      <c r="B2613" s="91">
        <v>82638689</v>
      </c>
      <c r="C2613" s="91">
        <v>34980019</v>
      </c>
      <c r="D2613" s="92">
        <v>42.328864873449298</v>
      </c>
      <c r="E2613" s="91">
        <v>7752377</v>
      </c>
    </row>
    <row r="2614" spans="1:5" ht="26.4">
      <c r="A2614" s="97" t="s">
        <v>541</v>
      </c>
      <c r="B2614" s="91">
        <v>82638689</v>
      </c>
      <c r="C2614" s="91">
        <v>34980019</v>
      </c>
      <c r="D2614" s="92">
        <v>42.328864873449298</v>
      </c>
      <c r="E2614" s="91">
        <v>7752377</v>
      </c>
    </row>
    <row r="2615" spans="1:5" ht="26.4">
      <c r="A2615" s="98" t="s">
        <v>547</v>
      </c>
      <c r="B2615" s="91">
        <v>82638689</v>
      </c>
      <c r="C2615" s="91">
        <v>34980019</v>
      </c>
      <c r="D2615" s="92">
        <v>42.328864873449298</v>
      </c>
      <c r="E2615" s="91">
        <v>7752377</v>
      </c>
    </row>
    <row r="2616" spans="1:5" ht="26.4">
      <c r="A2616" s="99" t="s">
        <v>548</v>
      </c>
      <c r="B2616" s="91">
        <v>82638689</v>
      </c>
      <c r="C2616" s="91">
        <v>34980019</v>
      </c>
      <c r="D2616" s="92">
        <v>42.328864873449298</v>
      </c>
      <c r="E2616" s="91">
        <v>7752377</v>
      </c>
    </row>
    <row r="2617" spans="1:5">
      <c r="A2617" s="90" t="s">
        <v>116</v>
      </c>
      <c r="B2617" s="91">
        <v>0</v>
      </c>
      <c r="C2617" s="91">
        <v>47658670</v>
      </c>
      <c r="D2617" s="92">
        <v>0</v>
      </c>
      <c r="E2617" s="91">
        <v>-7752377</v>
      </c>
    </row>
    <row r="2618" spans="1:5">
      <c r="A2618" s="90" t="s">
        <v>561</v>
      </c>
      <c r="B2618" s="91">
        <v>0</v>
      </c>
      <c r="C2618" s="91">
        <v>-47658670</v>
      </c>
      <c r="D2618" s="92">
        <v>0</v>
      </c>
      <c r="E2618" s="91">
        <v>7752377</v>
      </c>
    </row>
    <row r="2619" spans="1:5">
      <c r="A2619" s="96" t="s">
        <v>570</v>
      </c>
      <c r="B2619" s="91">
        <v>0</v>
      </c>
      <c r="C2619" s="91">
        <v>-47658670</v>
      </c>
      <c r="D2619" s="92">
        <v>0</v>
      </c>
      <c r="E2619" s="91">
        <v>7752377</v>
      </c>
    </row>
    <row r="2620" spans="1:5">
      <c r="A2620" s="90"/>
      <c r="B2620" s="91"/>
      <c r="C2620" s="91"/>
      <c r="D2620" s="92"/>
      <c r="E2620" s="91"/>
    </row>
    <row r="2621" spans="1:5">
      <c r="A2621" s="93" t="s">
        <v>569</v>
      </c>
      <c r="B2621" s="94"/>
      <c r="C2621" s="94"/>
      <c r="D2621" s="95"/>
      <c r="E2621" s="94"/>
    </row>
    <row r="2622" spans="1:5">
      <c r="A2622" s="93" t="s">
        <v>508</v>
      </c>
      <c r="B2622" s="94">
        <v>82638689</v>
      </c>
      <c r="C2622" s="94">
        <v>82638689</v>
      </c>
      <c r="D2622" s="95">
        <v>100</v>
      </c>
      <c r="E2622" s="94">
        <v>0</v>
      </c>
    </row>
    <row r="2623" spans="1:5">
      <c r="A2623" s="96" t="s">
        <v>526</v>
      </c>
      <c r="B2623" s="91">
        <v>82638689</v>
      </c>
      <c r="C2623" s="91">
        <v>82638689</v>
      </c>
      <c r="D2623" s="92">
        <v>100</v>
      </c>
      <c r="E2623" s="91">
        <v>0</v>
      </c>
    </row>
    <row r="2624" spans="1:5" ht="26.4">
      <c r="A2624" s="97" t="s">
        <v>527</v>
      </c>
      <c r="B2624" s="91">
        <v>82638689</v>
      </c>
      <c r="C2624" s="91">
        <v>82638689</v>
      </c>
      <c r="D2624" s="92">
        <v>100</v>
      </c>
      <c r="E2624" s="91">
        <v>0</v>
      </c>
    </row>
    <row r="2625" spans="1:5">
      <c r="A2625" s="93" t="s">
        <v>529</v>
      </c>
      <c r="B2625" s="94">
        <v>82638689</v>
      </c>
      <c r="C2625" s="94">
        <v>34980019</v>
      </c>
      <c r="D2625" s="95">
        <v>42.328864873449298</v>
      </c>
      <c r="E2625" s="94">
        <v>7752377</v>
      </c>
    </row>
    <row r="2626" spans="1:5">
      <c r="A2626" s="96" t="s">
        <v>530</v>
      </c>
      <c r="B2626" s="91">
        <v>82638689</v>
      </c>
      <c r="C2626" s="91">
        <v>34980019</v>
      </c>
      <c r="D2626" s="92">
        <v>42.328864873449298</v>
      </c>
      <c r="E2626" s="91">
        <v>7752377</v>
      </c>
    </row>
    <row r="2627" spans="1:5" ht="26.4">
      <c r="A2627" s="97" t="s">
        <v>541</v>
      </c>
      <c r="B2627" s="91">
        <v>82638689</v>
      </c>
      <c r="C2627" s="91">
        <v>34980019</v>
      </c>
      <c r="D2627" s="92">
        <v>42.328864873449298</v>
      </c>
      <c r="E2627" s="91">
        <v>7752377</v>
      </c>
    </row>
    <row r="2628" spans="1:5" ht="26.4">
      <c r="A2628" s="98" t="s">
        <v>547</v>
      </c>
      <c r="B2628" s="91">
        <v>82638689</v>
      </c>
      <c r="C2628" s="91">
        <v>34980019</v>
      </c>
      <c r="D2628" s="92">
        <v>42.328864873449298</v>
      </c>
      <c r="E2628" s="91">
        <v>7752377</v>
      </c>
    </row>
    <row r="2629" spans="1:5" ht="26.4">
      <c r="A2629" s="99" t="s">
        <v>548</v>
      </c>
      <c r="B2629" s="91">
        <v>82638689</v>
      </c>
      <c r="C2629" s="91">
        <v>34980019</v>
      </c>
      <c r="D2629" s="92">
        <v>42.328864873449298</v>
      </c>
      <c r="E2629" s="91">
        <v>7752377</v>
      </c>
    </row>
    <row r="2630" spans="1:5">
      <c r="A2630" s="90" t="s">
        <v>116</v>
      </c>
      <c r="B2630" s="91">
        <v>0</v>
      </c>
      <c r="C2630" s="91">
        <v>47658670</v>
      </c>
      <c r="D2630" s="92">
        <v>0</v>
      </c>
      <c r="E2630" s="91">
        <v>-7752377</v>
      </c>
    </row>
    <row r="2631" spans="1:5">
      <c r="A2631" s="90" t="s">
        <v>561</v>
      </c>
      <c r="B2631" s="91">
        <v>0</v>
      </c>
      <c r="C2631" s="91">
        <v>-47658670</v>
      </c>
      <c r="D2631" s="92">
        <v>0</v>
      </c>
      <c r="E2631" s="91">
        <v>7752377</v>
      </c>
    </row>
    <row r="2632" spans="1:5">
      <c r="A2632" s="96" t="s">
        <v>570</v>
      </c>
      <c r="B2632" s="91">
        <v>0</v>
      </c>
      <c r="C2632" s="91">
        <v>-47658670</v>
      </c>
      <c r="D2632" s="92">
        <v>0</v>
      </c>
      <c r="E2632" s="91">
        <v>7752377</v>
      </c>
    </row>
    <row r="2633" spans="1:5">
      <c r="A2633" s="90"/>
      <c r="B2633" s="91"/>
      <c r="C2633" s="91"/>
      <c r="D2633" s="92"/>
      <c r="E2633" s="91"/>
    </row>
    <row r="2634" spans="1:5" ht="26.4">
      <c r="A2634" s="103" t="s">
        <v>618</v>
      </c>
      <c r="B2634" s="91"/>
      <c r="C2634" s="91"/>
      <c r="D2634" s="92"/>
      <c r="E2634" s="91"/>
    </row>
    <row r="2635" spans="1:5">
      <c r="A2635" s="93" t="s">
        <v>508</v>
      </c>
      <c r="B2635" s="94">
        <v>909155571</v>
      </c>
      <c r="C2635" s="94">
        <v>0</v>
      </c>
      <c r="D2635" s="95">
        <v>0</v>
      </c>
      <c r="E2635" s="94">
        <v>0</v>
      </c>
    </row>
    <row r="2636" spans="1:5">
      <c r="A2636" s="96" t="s">
        <v>526</v>
      </c>
      <c r="B2636" s="91">
        <v>909155571</v>
      </c>
      <c r="C2636" s="91">
        <v>0</v>
      </c>
      <c r="D2636" s="92">
        <v>0</v>
      </c>
      <c r="E2636" s="91">
        <v>0</v>
      </c>
    </row>
    <row r="2637" spans="1:5" ht="26.4">
      <c r="A2637" s="97" t="s">
        <v>527</v>
      </c>
      <c r="B2637" s="91">
        <v>909155571</v>
      </c>
      <c r="C2637" s="91">
        <v>0</v>
      </c>
      <c r="D2637" s="92">
        <v>0</v>
      </c>
      <c r="E2637" s="91">
        <v>0</v>
      </c>
    </row>
    <row r="2638" spans="1:5">
      <c r="A2638" s="93" t="s">
        <v>529</v>
      </c>
      <c r="B2638" s="94">
        <v>909155571</v>
      </c>
      <c r="C2638" s="94">
        <v>0</v>
      </c>
      <c r="D2638" s="95">
        <v>0</v>
      </c>
      <c r="E2638" s="94">
        <v>0</v>
      </c>
    </row>
    <row r="2639" spans="1:5">
      <c r="A2639" s="96" t="s">
        <v>530</v>
      </c>
      <c r="B2639" s="91">
        <v>909155571</v>
      </c>
      <c r="C2639" s="91">
        <v>0</v>
      </c>
      <c r="D2639" s="92">
        <v>0</v>
      </c>
      <c r="E2639" s="91">
        <v>0</v>
      </c>
    </row>
    <row r="2640" spans="1:5" ht="26.4">
      <c r="A2640" s="97" t="s">
        <v>535</v>
      </c>
      <c r="B2640" s="91">
        <v>909155571</v>
      </c>
      <c r="C2640" s="91">
        <v>0</v>
      </c>
      <c r="D2640" s="92">
        <v>0</v>
      </c>
      <c r="E2640" s="91">
        <v>0</v>
      </c>
    </row>
    <row r="2641" spans="1:5">
      <c r="A2641" s="98" t="s">
        <v>536</v>
      </c>
      <c r="B2641" s="91">
        <v>909155571</v>
      </c>
      <c r="C2641" s="91">
        <v>0</v>
      </c>
      <c r="D2641" s="92">
        <v>0</v>
      </c>
      <c r="E2641" s="91">
        <v>0</v>
      </c>
    </row>
    <row r="2642" spans="1:5">
      <c r="A2642" s="90"/>
      <c r="B2642" s="91"/>
      <c r="C2642" s="91"/>
      <c r="D2642" s="92"/>
      <c r="E2642" s="91"/>
    </row>
    <row r="2643" spans="1:5">
      <c r="A2643" s="93" t="s">
        <v>569</v>
      </c>
      <c r="B2643" s="94"/>
      <c r="C2643" s="94"/>
      <c r="D2643" s="95"/>
      <c r="E2643" s="94"/>
    </row>
    <row r="2644" spans="1:5">
      <c r="A2644" s="93" t="s">
        <v>508</v>
      </c>
      <c r="B2644" s="94">
        <v>661943556</v>
      </c>
      <c r="C2644" s="94">
        <v>0</v>
      </c>
      <c r="D2644" s="95">
        <v>0</v>
      </c>
      <c r="E2644" s="94">
        <v>0</v>
      </c>
    </row>
    <row r="2645" spans="1:5">
      <c r="A2645" s="96" t="s">
        <v>526</v>
      </c>
      <c r="B2645" s="91">
        <v>661943556</v>
      </c>
      <c r="C2645" s="91">
        <v>0</v>
      </c>
      <c r="D2645" s="92">
        <v>0</v>
      </c>
      <c r="E2645" s="91">
        <v>0</v>
      </c>
    </row>
    <row r="2646" spans="1:5" ht="26.4">
      <c r="A2646" s="97" t="s">
        <v>527</v>
      </c>
      <c r="B2646" s="91">
        <v>661943556</v>
      </c>
      <c r="C2646" s="91">
        <v>0</v>
      </c>
      <c r="D2646" s="92">
        <v>0</v>
      </c>
      <c r="E2646" s="91">
        <v>0</v>
      </c>
    </row>
    <row r="2647" spans="1:5">
      <c r="A2647" s="93" t="s">
        <v>529</v>
      </c>
      <c r="B2647" s="94">
        <v>661943556</v>
      </c>
      <c r="C2647" s="94">
        <v>0</v>
      </c>
      <c r="D2647" s="95">
        <v>0</v>
      </c>
      <c r="E2647" s="94">
        <v>0</v>
      </c>
    </row>
    <row r="2648" spans="1:5">
      <c r="A2648" s="96" t="s">
        <v>530</v>
      </c>
      <c r="B2648" s="91">
        <v>661943556</v>
      </c>
      <c r="C2648" s="91">
        <v>0</v>
      </c>
      <c r="D2648" s="92">
        <v>0</v>
      </c>
      <c r="E2648" s="91">
        <v>0</v>
      </c>
    </row>
    <row r="2649" spans="1:5" ht="26.4">
      <c r="A2649" s="97" t="s">
        <v>535</v>
      </c>
      <c r="B2649" s="91">
        <v>661943556</v>
      </c>
      <c r="C2649" s="91">
        <v>0</v>
      </c>
      <c r="D2649" s="92">
        <v>0</v>
      </c>
      <c r="E2649" s="91">
        <v>0</v>
      </c>
    </row>
    <row r="2650" spans="1:5">
      <c r="A2650" s="98" t="s">
        <v>536</v>
      </c>
      <c r="B2650" s="91">
        <v>661943556</v>
      </c>
      <c r="C2650" s="91">
        <v>0</v>
      </c>
      <c r="D2650" s="92">
        <v>0</v>
      </c>
      <c r="E2650" s="91">
        <v>0</v>
      </c>
    </row>
    <row r="2651" spans="1:5">
      <c r="A2651" s="90"/>
      <c r="B2651" s="91"/>
      <c r="C2651" s="91"/>
      <c r="D2651" s="92"/>
      <c r="E2651" s="91"/>
    </row>
    <row r="2652" spans="1:5" ht="26.4">
      <c r="A2652" s="93" t="s">
        <v>571</v>
      </c>
      <c r="B2652" s="94"/>
      <c r="C2652" s="94"/>
      <c r="D2652" s="95"/>
      <c r="E2652" s="94"/>
    </row>
    <row r="2653" spans="1:5">
      <c r="A2653" s="93" t="s">
        <v>508</v>
      </c>
      <c r="B2653" s="94">
        <v>247212015</v>
      </c>
      <c r="C2653" s="94">
        <v>0</v>
      </c>
      <c r="D2653" s="95">
        <v>0</v>
      </c>
      <c r="E2653" s="94">
        <v>0</v>
      </c>
    </row>
    <row r="2654" spans="1:5">
      <c r="A2654" s="96" t="s">
        <v>526</v>
      </c>
      <c r="B2654" s="91">
        <v>247212015</v>
      </c>
      <c r="C2654" s="91">
        <v>0</v>
      </c>
      <c r="D2654" s="92">
        <v>0</v>
      </c>
      <c r="E2654" s="91">
        <v>0</v>
      </c>
    </row>
    <row r="2655" spans="1:5" ht="26.4">
      <c r="A2655" s="97" t="s">
        <v>527</v>
      </c>
      <c r="B2655" s="91">
        <v>247212015</v>
      </c>
      <c r="C2655" s="91">
        <v>0</v>
      </c>
      <c r="D2655" s="92">
        <v>0</v>
      </c>
      <c r="E2655" s="91">
        <v>0</v>
      </c>
    </row>
    <row r="2656" spans="1:5">
      <c r="A2656" s="93" t="s">
        <v>529</v>
      </c>
      <c r="B2656" s="94">
        <v>247212015</v>
      </c>
      <c r="C2656" s="94">
        <v>0</v>
      </c>
      <c r="D2656" s="95">
        <v>0</v>
      </c>
      <c r="E2656" s="94">
        <v>0</v>
      </c>
    </row>
    <row r="2657" spans="1:5">
      <c r="A2657" s="96" t="s">
        <v>530</v>
      </c>
      <c r="B2657" s="91">
        <v>247212015</v>
      </c>
      <c r="C2657" s="91">
        <v>0</v>
      </c>
      <c r="D2657" s="92">
        <v>0</v>
      </c>
      <c r="E2657" s="91">
        <v>0</v>
      </c>
    </row>
    <row r="2658" spans="1:5" ht="26.4">
      <c r="A2658" s="97" t="s">
        <v>535</v>
      </c>
      <c r="B2658" s="91">
        <v>247212015</v>
      </c>
      <c r="C2658" s="91">
        <v>0</v>
      </c>
      <c r="D2658" s="92">
        <v>0</v>
      </c>
      <c r="E2658" s="91">
        <v>0</v>
      </c>
    </row>
    <row r="2659" spans="1:5">
      <c r="A2659" s="98" t="s">
        <v>536</v>
      </c>
      <c r="B2659" s="91">
        <v>247212015</v>
      </c>
      <c r="C2659" s="91">
        <v>0</v>
      </c>
      <c r="D2659" s="92">
        <v>0</v>
      </c>
      <c r="E2659" s="91">
        <v>0</v>
      </c>
    </row>
    <row r="2660" spans="1:5">
      <c r="A2660" s="90"/>
      <c r="B2660" s="91"/>
      <c r="C2660" s="91"/>
      <c r="D2660" s="92"/>
      <c r="E2660" s="91"/>
    </row>
    <row r="2661" spans="1:5" ht="13.8">
      <c r="A2661" s="87" t="s">
        <v>486</v>
      </c>
      <c r="B2661" s="88"/>
      <c r="C2661" s="88"/>
      <c r="D2661" s="89"/>
      <c r="E2661" s="88"/>
    </row>
    <row r="2662" spans="1:5">
      <c r="A2662" s="93" t="s">
        <v>507</v>
      </c>
      <c r="B2662" s="94">
        <v>4197211597</v>
      </c>
      <c r="C2662" s="94">
        <v>1692331000.6900001</v>
      </c>
      <c r="D2662" s="95">
        <v>40.320364165095</v>
      </c>
      <c r="E2662" s="94">
        <v>351917303</v>
      </c>
    </row>
    <row r="2663" spans="1:5">
      <c r="A2663" s="96" t="s">
        <v>619</v>
      </c>
      <c r="B2663" s="91">
        <v>3858127659</v>
      </c>
      <c r="C2663" s="91">
        <v>1548418005.8199999</v>
      </c>
      <c r="D2663" s="92">
        <v>40.133923568027797</v>
      </c>
      <c r="E2663" s="91">
        <v>319931564</v>
      </c>
    </row>
    <row r="2664" spans="1:5">
      <c r="A2664" s="97" t="s">
        <v>620</v>
      </c>
      <c r="B2664" s="91">
        <v>3858127659</v>
      </c>
      <c r="C2664" s="91">
        <v>1548418005.8199999</v>
      </c>
      <c r="D2664" s="92">
        <v>40.133923568027797</v>
      </c>
      <c r="E2664" s="91">
        <v>319931564</v>
      </c>
    </row>
    <row r="2665" spans="1:5">
      <c r="A2665" s="96" t="s">
        <v>621</v>
      </c>
      <c r="B2665" s="91">
        <v>66989174</v>
      </c>
      <c r="C2665" s="91">
        <v>31731411.300000001</v>
      </c>
      <c r="D2665" s="92">
        <v>47.367969188573703</v>
      </c>
      <c r="E2665" s="91">
        <v>9588559.0700000003</v>
      </c>
    </row>
    <row r="2666" spans="1:5" ht="26.4">
      <c r="A2666" s="96" t="s">
        <v>509</v>
      </c>
      <c r="B2666" s="91">
        <v>56125</v>
      </c>
      <c r="C2666" s="91">
        <v>30155</v>
      </c>
      <c r="D2666" s="92">
        <v>53.728285077951</v>
      </c>
      <c r="E2666" s="91">
        <v>-58.74</v>
      </c>
    </row>
    <row r="2667" spans="1:5">
      <c r="A2667" s="96" t="s">
        <v>512</v>
      </c>
      <c r="B2667" s="91">
        <v>272038639</v>
      </c>
      <c r="C2667" s="91">
        <v>112151428.56999999</v>
      </c>
      <c r="D2667" s="92">
        <v>41.2262864504332</v>
      </c>
      <c r="E2667" s="91">
        <v>22397239</v>
      </c>
    </row>
    <row r="2668" spans="1:5">
      <c r="A2668" s="97" t="s">
        <v>513</v>
      </c>
      <c r="B2668" s="91">
        <v>271969922</v>
      </c>
      <c r="C2668" s="91">
        <v>112082712.38</v>
      </c>
      <c r="D2668" s="92">
        <v>41.2114367485093</v>
      </c>
      <c r="E2668" s="91">
        <v>22397238.440000001</v>
      </c>
    </row>
    <row r="2669" spans="1:5">
      <c r="A2669" s="97" t="s">
        <v>515</v>
      </c>
      <c r="B2669" s="91">
        <v>68717</v>
      </c>
      <c r="C2669" s="91">
        <v>68717</v>
      </c>
      <c r="D2669" s="92">
        <v>99.998821252382996</v>
      </c>
      <c r="E2669" s="91">
        <v>1</v>
      </c>
    </row>
    <row r="2670" spans="1:5">
      <c r="A2670" s="93" t="s">
        <v>529</v>
      </c>
      <c r="B2670" s="94">
        <v>4083782241</v>
      </c>
      <c r="C2670" s="94">
        <v>1710604460.8900001</v>
      </c>
      <c r="D2670" s="95">
        <v>41.887749148718598</v>
      </c>
      <c r="E2670" s="94">
        <v>311041840</v>
      </c>
    </row>
    <row r="2671" spans="1:5">
      <c r="A2671" s="96" t="s">
        <v>530</v>
      </c>
      <c r="B2671" s="91">
        <v>4082168133</v>
      </c>
      <c r="C2671" s="91">
        <v>1710200944.6900001</v>
      </c>
      <c r="D2671" s="92">
        <v>41.894426906741998</v>
      </c>
      <c r="E2671" s="91">
        <v>310884577.57999998</v>
      </c>
    </row>
    <row r="2672" spans="1:5">
      <c r="A2672" s="97" t="s">
        <v>531</v>
      </c>
      <c r="B2672" s="91">
        <v>26698005</v>
      </c>
      <c r="C2672" s="91">
        <v>10275693</v>
      </c>
      <c r="D2672" s="92">
        <v>38.488615347850903</v>
      </c>
      <c r="E2672" s="91">
        <v>2506129</v>
      </c>
    </row>
    <row r="2673" spans="1:5">
      <c r="A2673" s="98" t="s">
        <v>532</v>
      </c>
      <c r="B2673" s="91">
        <v>20146145</v>
      </c>
      <c r="C2673" s="91">
        <v>7186272.8799999999</v>
      </c>
      <c r="D2673" s="92">
        <v>35.670709607222598</v>
      </c>
      <c r="E2673" s="91">
        <v>1729193.51</v>
      </c>
    </row>
    <row r="2674" spans="1:5">
      <c r="A2674" s="99" t="s">
        <v>622</v>
      </c>
      <c r="B2674" s="91">
        <v>0</v>
      </c>
      <c r="C2674" s="91">
        <v>5587357.79</v>
      </c>
      <c r="D2674" s="92">
        <v>0</v>
      </c>
      <c r="E2674" s="91">
        <v>1334441</v>
      </c>
    </row>
    <row r="2675" spans="1:5" ht="26.4">
      <c r="A2675" s="99" t="s">
        <v>623</v>
      </c>
      <c r="B2675" s="91">
        <v>0</v>
      </c>
      <c r="C2675" s="91">
        <v>1598915.09</v>
      </c>
      <c r="D2675" s="92">
        <v>0</v>
      </c>
      <c r="E2675" s="91">
        <v>394753.4</v>
      </c>
    </row>
    <row r="2676" spans="1:5">
      <c r="A2676" s="98" t="s">
        <v>533</v>
      </c>
      <c r="B2676" s="91">
        <v>6551860</v>
      </c>
      <c r="C2676" s="91">
        <v>3089419.57</v>
      </c>
      <c r="D2676" s="92">
        <v>47.153320889029999</v>
      </c>
      <c r="E2676" s="91">
        <v>776934.45</v>
      </c>
    </row>
    <row r="2677" spans="1:5">
      <c r="A2677" s="99" t="s">
        <v>624</v>
      </c>
      <c r="B2677" s="91">
        <v>0</v>
      </c>
      <c r="C2677" s="91">
        <v>5863.73</v>
      </c>
      <c r="D2677" s="92">
        <v>0</v>
      </c>
      <c r="E2677" s="91">
        <v>1372.08</v>
      </c>
    </row>
    <row r="2678" spans="1:5">
      <c r="A2678" s="99" t="s">
        <v>625</v>
      </c>
      <c r="B2678" s="91">
        <v>0</v>
      </c>
      <c r="C2678" s="91">
        <v>3025040.3</v>
      </c>
      <c r="D2678" s="92">
        <v>0</v>
      </c>
      <c r="E2678" s="91">
        <v>761909.18</v>
      </c>
    </row>
    <row r="2679" spans="1:5" ht="26.4">
      <c r="A2679" s="99" t="s">
        <v>626</v>
      </c>
      <c r="B2679" s="91">
        <v>0</v>
      </c>
      <c r="C2679" s="91">
        <v>57824.76</v>
      </c>
      <c r="D2679" s="92">
        <v>0</v>
      </c>
      <c r="E2679" s="91">
        <v>13558.82</v>
      </c>
    </row>
    <row r="2680" spans="1:5">
      <c r="A2680" s="99" t="s">
        <v>627</v>
      </c>
      <c r="B2680" s="91">
        <v>0</v>
      </c>
      <c r="C2680" s="91">
        <v>690.78</v>
      </c>
      <c r="D2680" s="92">
        <v>0</v>
      </c>
      <c r="E2680" s="91">
        <v>95</v>
      </c>
    </row>
    <row r="2681" spans="1:5" ht="26.4">
      <c r="A2681" s="97" t="s">
        <v>535</v>
      </c>
      <c r="B2681" s="91">
        <v>4051753300</v>
      </c>
      <c r="C2681" s="91">
        <v>1699866469.4400001</v>
      </c>
      <c r="D2681" s="92">
        <v>41.953849200048801</v>
      </c>
      <c r="E2681" s="91">
        <v>308378449</v>
      </c>
    </row>
    <row r="2682" spans="1:5">
      <c r="A2682" s="98" t="s">
        <v>536</v>
      </c>
      <c r="B2682" s="91">
        <v>3769135</v>
      </c>
      <c r="C2682" s="91">
        <v>178520.05</v>
      </c>
      <c r="D2682" s="92">
        <v>4.7363665668648096</v>
      </c>
      <c r="E2682" s="91">
        <v>46227.83</v>
      </c>
    </row>
    <row r="2683" spans="1:5" ht="26.4">
      <c r="A2683" s="99" t="s">
        <v>628</v>
      </c>
      <c r="B2683" s="91">
        <v>0</v>
      </c>
      <c r="C2683" s="91">
        <v>178520.05</v>
      </c>
      <c r="D2683" s="92">
        <v>0</v>
      </c>
      <c r="E2683" s="91">
        <v>46227.83</v>
      </c>
    </row>
    <row r="2684" spans="1:5">
      <c r="A2684" s="98" t="s">
        <v>537</v>
      </c>
      <c r="B2684" s="91">
        <v>4047984165</v>
      </c>
      <c r="C2684" s="91">
        <v>1699687949.3900001</v>
      </c>
      <c r="D2684" s="92">
        <v>41.988502921675803</v>
      </c>
      <c r="E2684" s="91">
        <v>308332221</v>
      </c>
    </row>
    <row r="2685" spans="1:5">
      <c r="A2685" s="99" t="s">
        <v>629</v>
      </c>
      <c r="B2685" s="91">
        <v>0</v>
      </c>
      <c r="C2685" s="91">
        <v>1699687949.3900001</v>
      </c>
      <c r="D2685" s="92">
        <v>0</v>
      </c>
      <c r="E2685" s="91">
        <v>308332221</v>
      </c>
    </row>
    <row r="2686" spans="1:5">
      <c r="A2686" s="104" t="s">
        <v>630</v>
      </c>
      <c r="B2686" s="91">
        <v>0</v>
      </c>
      <c r="C2686" s="91">
        <v>1350418725.3800001</v>
      </c>
      <c r="D2686" s="92">
        <v>0</v>
      </c>
      <c r="E2686" s="91">
        <v>243428971.44</v>
      </c>
    </row>
    <row r="2687" spans="1:5">
      <c r="A2687" s="104" t="s">
        <v>631</v>
      </c>
      <c r="B2687" s="91">
        <v>0</v>
      </c>
      <c r="C2687" s="91">
        <v>284904810</v>
      </c>
      <c r="D2687" s="92">
        <v>0</v>
      </c>
      <c r="E2687" s="91">
        <v>52891044</v>
      </c>
    </row>
    <row r="2688" spans="1:5">
      <c r="A2688" s="104" t="s">
        <v>632</v>
      </c>
      <c r="B2688" s="91">
        <v>0</v>
      </c>
      <c r="C2688" s="91">
        <v>63777934</v>
      </c>
      <c r="D2688" s="92">
        <v>0</v>
      </c>
      <c r="E2688" s="91">
        <v>11917911</v>
      </c>
    </row>
    <row r="2689" spans="1:5">
      <c r="A2689" s="104" t="s">
        <v>633</v>
      </c>
      <c r="B2689" s="91">
        <v>0</v>
      </c>
      <c r="C2689" s="91">
        <v>586480</v>
      </c>
      <c r="D2689" s="92">
        <v>0</v>
      </c>
      <c r="E2689" s="91">
        <v>94295.43</v>
      </c>
    </row>
    <row r="2690" spans="1:5" ht="26.4">
      <c r="A2690" s="97" t="s">
        <v>538</v>
      </c>
      <c r="B2690" s="91">
        <v>21142</v>
      </c>
      <c r="C2690" s="91">
        <v>21142</v>
      </c>
      <c r="D2690" s="92">
        <v>100</v>
      </c>
      <c r="E2690" s="91">
        <v>0</v>
      </c>
    </row>
    <row r="2691" spans="1:5">
      <c r="A2691" s="98" t="s">
        <v>540</v>
      </c>
      <c r="B2691" s="91">
        <v>21142</v>
      </c>
      <c r="C2691" s="91">
        <v>21142</v>
      </c>
      <c r="D2691" s="92">
        <v>100</v>
      </c>
      <c r="E2691" s="91">
        <v>0</v>
      </c>
    </row>
    <row r="2692" spans="1:5" ht="26.4">
      <c r="A2692" s="97" t="s">
        <v>541</v>
      </c>
      <c r="B2692" s="91">
        <v>3695686</v>
      </c>
      <c r="C2692" s="91">
        <v>37640.800000000003</v>
      </c>
      <c r="D2692" s="92">
        <v>1.0185064423763299</v>
      </c>
      <c r="E2692" s="91">
        <v>0</v>
      </c>
    </row>
    <row r="2693" spans="1:5">
      <c r="A2693" s="98" t="s">
        <v>542</v>
      </c>
      <c r="B2693" s="91">
        <v>15000</v>
      </c>
      <c r="C2693" s="91">
        <v>1558.71</v>
      </c>
      <c r="D2693" s="92">
        <v>10.391400000000001</v>
      </c>
      <c r="E2693" s="91">
        <v>0</v>
      </c>
    </row>
    <row r="2694" spans="1:5" ht="26.4">
      <c r="A2694" s="99" t="s">
        <v>634</v>
      </c>
      <c r="B2694" s="91">
        <v>15000</v>
      </c>
      <c r="C2694" s="91">
        <v>1558.71</v>
      </c>
      <c r="D2694" s="92">
        <v>10.391400000000001</v>
      </c>
      <c r="E2694" s="91">
        <v>0</v>
      </c>
    </row>
    <row r="2695" spans="1:5" ht="26.4">
      <c r="A2695" s="98" t="s">
        <v>547</v>
      </c>
      <c r="B2695" s="91">
        <v>3680686</v>
      </c>
      <c r="C2695" s="91">
        <v>36082.089999999997</v>
      </c>
      <c r="D2695" s="92">
        <v>0.98030883373371003</v>
      </c>
      <c r="E2695" s="91">
        <v>0</v>
      </c>
    </row>
    <row r="2696" spans="1:5" ht="26.4">
      <c r="A2696" s="99" t="s">
        <v>548</v>
      </c>
      <c r="B2696" s="91">
        <v>3549059</v>
      </c>
      <c r="C2696" s="91">
        <v>11082.09</v>
      </c>
      <c r="D2696" s="92">
        <v>0.31225431867997</v>
      </c>
      <c r="E2696" s="91">
        <v>0</v>
      </c>
    </row>
    <row r="2697" spans="1:5" ht="39.6">
      <c r="A2697" s="99" t="s">
        <v>549</v>
      </c>
      <c r="B2697" s="91">
        <v>131627</v>
      </c>
      <c r="C2697" s="91">
        <v>25000</v>
      </c>
      <c r="D2697" s="92">
        <v>18.9930637331247</v>
      </c>
      <c r="E2697" s="91">
        <v>0</v>
      </c>
    </row>
    <row r="2698" spans="1:5">
      <c r="A2698" s="96" t="s">
        <v>550</v>
      </c>
      <c r="B2698" s="91">
        <v>1614108</v>
      </c>
      <c r="C2698" s="91">
        <v>403516.2</v>
      </c>
      <c r="D2698" s="92">
        <v>24.999330899791101</v>
      </c>
      <c r="E2698" s="91">
        <v>157261.76999999999</v>
      </c>
    </row>
    <row r="2699" spans="1:5">
      <c r="A2699" s="97" t="s">
        <v>551</v>
      </c>
      <c r="B2699" s="91">
        <v>1614108</v>
      </c>
      <c r="C2699" s="91">
        <v>403516.2</v>
      </c>
      <c r="D2699" s="92">
        <v>24.999330899791101</v>
      </c>
      <c r="E2699" s="91">
        <v>157261.76999999999</v>
      </c>
    </row>
    <row r="2700" spans="1:5">
      <c r="A2700" s="98" t="s">
        <v>635</v>
      </c>
      <c r="B2700" s="91">
        <v>0</v>
      </c>
      <c r="C2700" s="91">
        <v>243343.17</v>
      </c>
      <c r="D2700" s="92">
        <v>0</v>
      </c>
      <c r="E2700" s="91">
        <v>14628.9</v>
      </c>
    </row>
    <row r="2701" spans="1:5">
      <c r="A2701" s="98" t="s">
        <v>636</v>
      </c>
      <c r="B2701" s="91">
        <v>0</v>
      </c>
      <c r="C2701" s="91">
        <v>160173.03</v>
      </c>
      <c r="D2701" s="92">
        <v>0</v>
      </c>
      <c r="E2701" s="91">
        <v>142632.87</v>
      </c>
    </row>
    <row r="2702" spans="1:5">
      <c r="A2702" s="90" t="s">
        <v>116</v>
      </c>
      <c r="B2702" s="91">
        <v>113429356</v>
      </c>
      <c r="C2702" s="91">
        <v>-18273460.199999999</v>
      </c>
      <c r="D2702" s="92">
        <v>-16.109992020055198</v>
      </c>
      <c r="E2702" s="91">
        <v>40875462.920000002</v>
      </c>
    </row>
    <row r="2703" spans="1:5">
      <c r="A2703" s="90" t="s">
        <v>561</v>
      </c>
      <c r="B2703" s="91">
        <v>-113429356</v>
      </c>
      <c r="C2703" s="91">
        <v>18273460.199999999</v>
      </c>
      <c r="D2703" s="92">
        <v>-16.109992020055198</v>
      </c>
      <c r="E2703" s="91">
        <v>-40875462.920000002</v>
      </c>
    </row>
    <row r="2704" spans="1:5">
      <c r="A2704" s="96" t="s">
        <v>564</v>
      </c>
      <c r="B2704" s="91">
        <v>-113429356</v>
      </c>
      <c r="C2704" s="91">
        <v>18273460.199999999</v>
      </c>
      <c r="D2704" s="92">
        <v>-16.109992020055198</v>
      </c>
      <c r="E2704" s="91">
        <v>-40875462.920000002</v>
      </c>
    </row>
    <row r="2705" spans="1:5" ht="26.4">
      <c r="A2705" s="97" t="s">
        <v>637</v>
      </c>
      <c r="B2705" s="91">
        <v>-113429356</v>
      </c>
      <c r="C2705" s="91">
        <v>18273460.199999999</v>
      </c>
      <c r="D2705" s="92">
        <v>-16.109992020055198</v>
      </c>
      <c r="E2705" s="91">
        <v>-40875462.920000002</v>
      </c>
    </row>
    <row r="2706" spans="1:5">
      <c r="A2706" s="90"/>
      <c r="B2706" s="91"/>
      <c r="C2706" s="91"/>
      <c r="D2706" s="92"/>
      <c r="E2706" s="91"/>
    </row>
    <row r="2707" spans="1:5" ht="13.8">
      <c r="A2707" s="100" t="s">
        <v>569</v>
      </c>
      <c r="B2707" s="101"/>
      <c r="C2707" s="101"/>
      <c r="D2707" s="102"/>
      <c r="E2707" s="101"/>
    </row>
    <row r="2708" spans="1:5">
      <c r="A2708" s="93" t="s">
        <v>507</v>
      </c>
      <c r="B2708" s="94">
        <v>4197211597</v>
      </c>
      <c r="C2708" s="94">
        <v>1692331000.6900001</v>
      </c>
      <c r="D2708" s="95">
        <v>40.320364165095</v>
      </c>
      <c r="E2708" s="94">
        <v>351917303</v>
      </c>
    </row>
    <row r="2709" spans="1:5">
      <c r="A2709" s="96" t="s">
        <v>619</v>
      </c>
      <c r="B2709" s="91">
        <v>3858127659</v>
      </c>
      <c r="C2709" s="91">
        <v>1548418005.8199999</v>
      </c>
      <c r="D2709" s="92">
        <v>40.133923568027797</v>
      </c>
      <c r="E2709" s="91">
        <v>319931564</v>
      </c>
    </row>
    <row r="2710" spans="1:5">
      <c r="A2710" s="97" t="s">
        <v>620</v>
      </c>
      <c r="B2710" s="91">
        <v>3858127659</v>
      </c>
      <c r="C2710" s="91">
        <v>1548418005.8199999</v>
      </c>
      <c r="D2710" s="92">
        <v>40.133923568027797</v>
      </c>
      <c r="E2710" s="91">
        <v>319931564</v>
      </c>
    </row>
    <row r="2711" spans="1:5">
      <c r="A2711" s="96" t="s">
        <v>621</v>
      </c>
      <c r="B2711" s="91">
        <v>66989174</v>
      </c>
      <c r="C2711" s="91">
        <v>31731411.300000001</v>
      </c>
      <c r="D2711" s="92">
        <v>47.367969188573703</v>
      </c>
      <c r="E2711" s="91">
        <v>9588559.0700000003</v>
      </c>
    </row>
    <row r="2712" spans="1:5" ht="26.4">
      <c r="A2712" s="96" t="s">
        <v>509</v>
      </c>
      <c r="B2712" s="91">
        <v>56125</v>
      </c>
      <c r="C2712" s="91">
        <v>30155</v>
      </c>
      <c r="D2712" s="92">
        <v>53.728285077951</v>
      </c>
      <c r="E2712" s="91">
        <v>-58.74</v>
      </c>
    </row>
    <row r="2713" spans="1:5">
      <c r="A2713" s="96" t="s">
        <v>512</v>
      </c>
      <c r="B2713" s="91">
        <v>272038639</v>
      </c>
      <c r="C2713" s="91">
        <v>112151428.56999999</v>
      </c>
      <c r="D2713" s="92">
        <v>41.2262864504332</v>
      </c>
      <c r="E2713" s="91">
        <v>22397239</v>
      </c>
    </row>
    <row r="2714" spans="1:5">
      <c r="A2714" s="97" t="s">
        <v>513</v>
      </c>
      <c r="B2714" s="91">
        <v>271969922</v>
      </c>
      <c r="C2714" s="91">
        <v>112082712.38</v>
      </c>
      <c r="D2714" s="92">
        <v>41.2114367485093</v>
      </c>
      <c r="E2714" s="91">
        <v>22397238.440000001</v>
      </c>
    </row>
    <row r="2715" spans="1:5">
      <c r="A2715" s="97" t="s">
        <v>515</v>
      </c>
      <c r="B2715" s="91">
        <v>68717</v>
      </c>
      <c r="C2715" s="91">
        <v>68717</v>
      </c>
      <c r="D2715" s="92">
        <v>99.998821252382996</v>
      </c>
      <c r="E2715" s="91">
        <v>1</v>
      </c>
    </row>
    <row r="2716" spans="1:5">
      <c r="A2716" s="93" t="s">
        <v>529</v>
      </c>
      <c r="B2716" s="94">
        <v>4083782241</v>
      </c>
      <c r="C2716" s="94">
        <v>1710604460.8900001</v>
      </c>
      <c r="D2716" s="95">
        <v>41.887749148718598</v>
      </c>
      <c r="E2716" s="94">
        <v>311041840</v>
      </c>
    </row>
    <row r="2717" spans="1:5">
      <c r="A2717" s="96" t="s">
        <v>530</v>
      </c>
      <c r="B2717" s="91">
        <v>4082168133</v>
      </c>
      <c r="C2717" s="91">
        <v>1710200944.6900001</v>
      </c>
      <c r="D2717" s="92">
        <v>41.894426906741998</v>
      </c>
      <c r="E2717" s="91">
        <v>310884577.57999998</v>
      </c>
    </row>
    <row r="2718" spans="1:5">
      <c r="A2718" s="97" t="s">
        <v>531</v>
      </c>
      <c r="B2718" s="91">
        <v>26698005</v>
      </c>
      <c r="C2718" s="91">
        <v>10275693</v>
      </c>
      <c r="D2718" s="92">
        <v>38.488615347850903</v>
      </c>
      <c r="E2718" s="91">
        <v>2506129</v>
      </c>
    </row>
    <row r="2719" spans="1:5">
      <c r="A2719" s="98" t="s">
        <v>532</v>
      </c>
      <c r="B2719" s="91">
        <v>20146145</v>
      </c>
      <c r="C2719" s="91">
        <v>7186272.8799999999</v>
      </c>
      <c r="D2719" s="92">
        <v>35.670709607222598</v>
      </c>
      <c r="E2719" s="91">
        <v>1729193.51</v>
      </c>
    </row>
    <row r="2720" spans="1:5">
      <c r="A2720" s="99" t="s">
        <v>622</v>
      </c>
      <c r="B2720" s="91">
        <v>0</v>
      </c>
      <c r="C2720" s="91">
        <v>5587357.79</v>
      </c>
      <c r="D2720" s="92">
        <v>0</v>
      </c>
      <c r="E2720" s="91">
        <v>1334441</v>
      </c>
    </row>
    <row r="2721" spans="1:5" ht="26.4">
      <c r="A2721" s="99" t="s">
        <v>623</v>
      </c>
      <c r="B2721" s="91">
        <v>0</v>
      </c>
      <c r="C2721" s="91">
        <v>1598915.09</v>
      </c>
      <c r="D2721" s="92">
        <v>0</v>
      </c>
      <c r="E2721" s="91">
        <v>394753.4</v>
      </c>
    </row>
    <row r="2722" spans="1:5">
      <c r="A2722" s="98" t="s">
        <v>533</v>
      </c>
      <c r="B2722" s="91">
        <v>6551860</v>
      </c>
      <c r="C2722" s="91">
        <v>3089419.57</v>
      </c>
      <c r="D2722" s="92">
        <v>47.153320889029999</v>
      </c>
      <c r="E2722" s="91">
        <v>776934.45</v>
      </c>
    </row>
    <row r="2723" spans="1:5">
      <c r="A2723" s="99" t="s">
        <v>624</v>
      </c>
      <c r="B2723" s="91">
        <v>0</v>
      </c>
      <c r="C2723" s="91">
        <v>5863.73</v>
      </c>
      <c r="D2723" s="92">
        <v>0</v>
      </c>
      <c r="E2723" s="91">
        <v>1372.08</v>
      </c>
    </row>
    <row r="2724" spans="1:5">
      <c r="A2724" s="99" t="s">
        <v>625</v>
      </c>
      <c r="B2724" s="91">
        <v>0</v>
      </c>
      <c r="C2724" s="91">
        <v>3025040.3</v>
      </c>
      <c r="D2724" s="92">
        <v>0</v>
      </c>
      <c r="E2724" s="91">
        <v>761909.18</v>
      </c>
    </row>
    <row r="2725" spans="1:5" ht="26.4">
      <c r="A2725" s="99" t="s">
        <v>626</v>
      </c>
      <c r="B2725" s="91">
        <v>0</v>
      </c>
      <c r="C2725" s="91">
        <v>57824.76</v>
      </c>
      <c r="D2725" s="92">
        <v>0</v>
      </c>
      <c r="E2725" s="91">
        <v>13558.82</v>
      </c>
    </row>
    <row r="2726" spans="1:5">
      <c r="A2726" s="99" t="s">
        <v>627</v>
      </c>
      <c r="B2726" s="91">
        <v>0</v>
      </c>
      <c r="C2726" s="91">
        <v>690.78</v>
      </c>
      <c r="D2726" s="92">
        <v>0</v>
      </c>
      <c r="E2726" s="91">
        <v>95</v>
      </c>
    </row>
    <row r="2727" spans="1:5" ht="26.4">
      <c r="A2727" s="97" t="s">
        <v>535</v>
      </c>
      <c r="B2727" s="91">
        <v>4051753300</v>
      </c>
      <c r="C2727" s="91">
        <v>1699866469.4400001</v>
      </c>
      <c r="D2727" s="92">
        <v>41.953849200048801</v>
      </c>
      <c r="E2727" s="91">
        <v>308378449</v>
      </c>
    </row>
    <row r="2728" spans="1:5">
      <c r="A2728" s="98" t="s">
        <v>536</v>
      </c>
      <c r="B2728" s="91">
        <v>3769135</v>
      </c>
      <c r="C2728" s="91">
        <v>178520.05</v>
      </c>
      <c r="D2728" s="92">
        <v>4.7363665668648096</v>
      </c>
      <c r="E2728" s="91">
        <v>46227.83</v>
      </c>
    </row>
    <row r="2729" spans="1:5" ht="26.4">
      <c r="A2729" s="99" t="s">
        <v>628</v>
      </c>
      <c r="B2729" s="91">
        <v>0</v>
      </c>
      <c r="C2729" s="91">
        <v>178520.05</v>
      </c>
      <c r="D2729" s="92">
        <v>0</v>
      </c>
      <c r="E2729" s="91">
        <v>46227.83</v>
      </c>
    </row>
    <row r="2730" spans="1:5">
      <c r="A2730" s="98" t="s">
        <v>537</v>
      </c>
      <c r="B2730" s="91">
        <v>4047984165</v>
      </c>
      <c r="C2730" s="91">
        <v>1699687949.3900001</v>
      </c>
      <c r="D2730" s="92">
        <v>41.988502921675803</v>
      </c>
      <c r="E2730" s="91">
        <v>308332221</v>
      </c>
    </row>
    <row r="2731" spans="1:5">
      <c r="A2731" s="99" t="s">
        <v>629</v>
      </c>
      <c r="B2731" s="91">
        <v>0</v>
      </c>
      <c r="C2731" s="91">
        <v>1699687949.3900001</v>
      </c>
      <c r="D2731" s="92">
        <v>0</v>
      </c>
      <c r="E2731" s="91">
        <v>308332221</v>
      </c>
    </row>
    <row r="2732" spans="1:5">
      <c r="A2732" s="104" t="s">
        <v>630</v>
      </c>
      <c r="B2732" s="91">
        <v>0</v>
      </c>
      <c r="C2732" s="91">
        <v>1350418725.3800001</v>
      </c>
      <c r="D2732" s="92">
        <v>0</v>
      </c>
      <c r="E2732" s="91">
        <v>243428971.44</v>
      </c>
    </row>
    <row r="2733" spans="1:5">
      <c r="A2733" s="104" t="s">
        <v>631</v>
      </c>
      <c r="B2733" s="91">
        <v>0</v>
      </c>
      <c r="C2733" s="91">
        <v>284904810</v>
      </c>
      <c r="D2733" s="92">
        <v>0</v>
      </c>
      <c r="E2733" s="91">
        <v>52891044</v>
      </c>
    </row>
    <row r="2734" spans="1:5">
      <c r="A2734" s="104" t="s">
        <v>632</v>
      </c>
      <c r="B2734" s="91">
        <v>0</v>
      </c>
      <c r="C2734" s="91">
        <v>63777934</v>
      </c>
      <c r="D2734" s="92">
        <v>0</v>
      </c>
      <c r="E2734" s="91">
        <v>11917911</v>
      </c>
    </row>
    <row r="2735" spans="1:5">
      <c r="A2735" s="104" t="s">
        <v>633</v>
      </c>
      <c r="B2735" s="91">
        <v>0</v>
      </c>
      <c r="C2735" s="91">
        <v>586480</v>
      </c>
      <c r="D2735" s="92">
        <v>0</v>
      </c>
      <c r="E2735" s="91">
        <v>94295.43</v>
      </c>
    </row>
    <row r="2736" spans="1:5" ht="26.4">
      <c r="A2736" s="97" t="s">
        <v>538</v>
      </c>
      <c r="B2736" s="91">
        <v>21142</v>
      </c>
      <c r="C2736" s="91">
        <v>21142</v>
      </c>
      <c r="D2736" s="92">
        <v>100</v>
      </c>
      <c r="E2736" s="91">
        <v>0</v>
      </c>
    </row>
    <row r="2737" spans="1:5">
      <c r="A2737" s="98" t="s">
        <v>540</v>
      </c>
      <c r="B2737" s="91">
        <v>21142</v>
      </c>
      <c r="C2737" s="91">
        <v>21142</v>
      </c>
      <c r="D2737" s="92">
        <v>100</v>
      </c>
      <c r="E2737" s="91">
        <v>0</v>
      </c>
    </row>
    <row r="2738" spans="1:5" ht="26.4">
      <c r="A2738" s="97" t="s">
        <v>541</v>
      </c>
      <c r="B2738" s="91">
        <v>3695686</v>
      </c>
      <c r="C2738" s="91">
        <v>37640.800000000003</v>
      </c>
      <c r="D2738" s="92">
        <v>1.0185064423763299</v>
      </c>
      <c r="E2738" s="91">
        <v>0</v>
      </c>
    </row>
    <row r="2739" spans="1:5">
      <c r="A2739" s="98" t="s">
        <v>542</v>
      </c>
      <c r="B2739" s="91">
        <v>15000</v>
      </c>
      <c r="C2739" s="91">
        <v>1558.71</v>
      </c>
      <c r="D2739" s="92">
        <v>10.391400000000001</v>
      </c>
      <c r="E2739" s="91">
        <v>0</v>
      </c>
    </row>
    <row r="2740" spans="1:5" ht="26.4">
      <c r="A2740" s="99" t="s">
        <v>634</v>
      </c>
      <c r="B2740" s="91">
        <v>15000</v>
      </c>
      <c r="C2740" s="91">
        <v>1558.71</v>
      </c>
      <c r="D2740" s="92">
        <v>10.391400000000001</v>
      </c>
      <c r="E2740" s="91">
        <v>0</v>
      </c>
    </row>
    <row r="2741" spans="1:5" ht="26.4">
      <c r="A2741" s="98" t="s">
        <v>547</v>
      </c>
      <c r="B2741" s="91">
        <v>3680686</v>
      </c>
      <c r="C2741" s="91">
        <v>36082.089999999997</v>
      </c>
      <c r="D2741" s="92">
        <v>0.98030883373371003</v>
      </c>
      <c r="E2741" s="91">
        <v>0</v>
      </c>
    </row>
    <row r="2742" spans="1:5" ht="26.4">
      <c r="A2742" s="99" t="s">
        <v>548</v>
      </c>
      <c r="B2742" s="91">
        <v>3549059</v>
      </c>
      <c r="C2742" s="91">
        <v>11082.09</v>
      </c>
      <c r="D2742" s="92">
        <v>0.31225431867997</v>
      </c>
      <c r="E2742" s="91">
        <v>0</v>
      </c>
    </row>
    <row r="2743" spans="1:5" ht="39.6">
      <c r="A2743" s="99" t="s">
        <v>549</v>
      </c>
      <c r="B2743" s="91">
        <v>131627</v>
      </c>
      <c r="C2743" s="91">
        <v>25000</v>
      </c>
      <c r="D2743" s="92">
        <v>18.9930637331247</v>
      </c>
      <c r="E2743" s="91">
        <v>0</v>
      </c>
    </row>
    <row r="2744" spans="1:5">
      <c r="A2744" s="96" t="s">
        <v>550</v>
      </c>
      <c r="B2744" s="91">
        <v>1614108</v>
      </c>
      <c r="C2744" s="91">
        <v>403516.2</v>
      </c>
      <c r="D2744" s="92">
        <v>24.999330899791101</v>
      </c>
      <c r="E2744" s="91">
        <v>157261.76999999999</v>
      </c>
    </row>
    <row r="2745" spans="1:5">
      <c r="A2745" s="97" t="s">
        <v>551</v>
      </c>
      <c r="B2745" s="91">
        <v>1614108</v>
      </c>
      <c r="C2745" s="91">
        <v>403516.2</v>
      </c>
      <c r="D2745" s="92">
        <v>24.999330899791101</v>
      </c>
      <c r="E2745" s="91">
        <v>157261.76999999999</v>
      </c>
    </row>
    <row r="2746" spans="1:5">
      <c r="A2746" s="98" t="s">
        <v>635</v>
      </c>
      <c r="B2746" s="91">
        <v>0</v>
      </c>
      <c r="C2746" s="91">
        <v>243343.17</v>
      </c>
      <c r="D2746" s="92">
        <v>0</v>
      </c>
      <c r="E2746" s="91">
        <v>14628.9</v>
      </c>
    </row>
    <row r="2747" spans="1:5">
      <c r="A2747" s="98" t="s">
        <v>636</v>
      </c>
      <c r="B2747" s="91">
        <v>0</v>
      </c>
      <c r="C2747" s="91">
        <v>160173.03</v>
      </c>
      <c r="D2747" s="92">
        <v>0</v>
      </c>
      <c r="E2747" s="91">
        <v>142632.87</v>
      </c>
    </row>
    <row r="2748" spans="1:5">
      <c r="A2748" s="90" t="s">
        <v>116</v>
      </c>
      <c r="B2748" s="91">
        <v>113429356</v>
      </c>
      <c r="C2748" s="91">
        <v>-18273460.199999999</v>
      </c>
      <c r="D2748" s="92">
        <v>-16.109992020055198</v>
      </c>
      <c r="E2748" s="91">
        <v>40875462.920000002</v>
      </c>
    </row>
    <row r="2749" spans="1:5">
      <c r="A2749" s="90" t="s">
        <v>561</v>
      </c>
      <c r="B2749" s="91">
        <v>-113429356</v>
      </c>
      <c r="C2749" s="91">
        <v>18273460.199999999</v>
      </c>
      <c r="D2749" s="92">
        <v>-16.109992020055198</v>
      </c>
      <c r="E2749" s="91">
        <v>-40875462.920000002</v>
      </c>
    </row>
    <row r="2750" spans="1:5">
      <c r="A2750" s="96" t="s">
        <v>564</v>
      </c>
      <c r="B2750" s="91">
        <v>-113429356</v>
      </c>
      <c r="C2750" s="91">
        <v>18273460.199999999</v>
      </c>
      <c r="D2750" s="92">
        <v>-16.109992020055198</v>
      </c>
      <c r="E2750" s="91">
        <v>-40875462.920000002</v>
      </c>
    </row>
    <row r="2751" spans="1:5" ht="26.4">
      <c r="A2751" s="97" t="s">
        <v>637</v>
      </c>
      <c r="B2751" s="91">
        <v>-113429356</v>
      </c>
      <c r="C2751" s="91">
        <v>18273460.199999999</v>
      </c>
      <c r="D2751" s="92">
        <v>-16.109992020055198</v>
      </c>
      <c r="E2751" s="91">
        <v>-40875462.920000002</v>
      </c>
    </row>
    <row r="2752" spans="1:5">
      <c r="A2752" s="90"/>
      <c r="B2752" s="91"/>
      <c r="C2752" s="91"/>
      <c r="D2752" s="92"/>
      <c r="E2752" s="91"/>
    </row>
    <row r="2753" spans="1:5">
      <c r="A2753" s="103" t="s">
        <v>602</v>
      </c>
      <c r="B2753" s="91"/>
      <c r="C2753" s="91"/>
      <c r="D2753" s="92"/>
      <c r="E2753" s="91"/>
    </row>
    <row r="2754" spans="1:5">
      <c r="A2754" s="93" t="s">
        <v>507</v>
      </c>
      <c r="B2754" s="94">
        <v>4197211597</v>
      </c>
      <c r="C2754" s="94">
        <v>1692331000.6900001</v>
      </c>
      <c r="D2754" s="95">
        <v>40.320364165095</v>
      </c>
      <c r="E2754" s="94">
        <v>351917303</v>
      </c>
    </row>
    <row r="2755" spans="1:5">
      <c r="A2755" s="96" t="s">
        <v>619</v>
      </c>
      <c r="B2755" s="91">
        <v>3858127659</v>
      </c>
      <c r="C2755" s="91">
        <v>1548418005.8199999</v>
      </c>
      <c r="D2755" s="92">
        <v>40.133923568027797</v>
      </c>
      <c r="E2755" s="91">
        <v>319931564</v>
      </c>
    </row>
    <row r="2756" spans="1:5">
      <c r="A2756" s="97" t="s">
        <v>620</v>
      </c>
      <c r="B2756" s="91">
        <v>3858127659</v>
      </c>
      <c r="C2756" s="91">
        <v>1548418005.8199999</v>
      </c>
      <c r="D2756" s="92">
        <v>40.133923568027797</v>
      </c>
      <c r="E2756" s="91">
        <v>319931564</v>
      </c>
    </row>
    <row r="2757" spans="1:5">
      <c r="A2757" s="96" t="s">
        <v>621</v>
      </c>
      <c r="B2757" s="91">
        <v>66989174</v>
      </c>
      <c r="C2757" s="91">
        <v>31731411.300000001</v>
      </c>
      <c r="D2757" s="92">
        <v>47.367969188573703</v>
      </c>
      <c r="E2757" s="91">
        <v>9588559.0700000003</v>
      </c>
    </row>
    <row r="2758" spans="1:5" ht="26.4">
      <c r="A2758" s="96" t="s">
        <v>509</v>
      </c>
      <c r="B2758" s="91">
        <v>56125</v>
      </c>
      <c r="C2758" s="91">
        <v>30155</v>
      </c>
      <c r="D2758" s="92">
        <v>53.728285077951</v>
      </c>
      <c r="E2758" s="91">
        <v>-58.74</v>
      </c>
    </row>
    <row r="2759" spans="1:5">
      <c r="A2759" s="96" t="s">
        <v>512</v>
      </c>
      <c r="B2759" s="91">
        <v>272038639</v>
      </c>
      <c r="C2759" s="91">
        <v>112151428.56999999</v>
      </c>
      <c r="D2759" s="92">
        <v>41.2262864504332</v>
      </c>
      <c r="E2759" s="91">
        <v>22397239</v>
      </c>
    </row>
    <row r="2760" spans="1:5">
      <c r="A2760" s="97" t="s">
        <v>513</v>
      </c>
      <c r="B2760" s="91">
        <v>271969922</v>
      </c>
      <c r="C2760" s="91">
        <v>112082712.38</v>
      </c>
      <c r="D2760" s="92">
        <v>41.2114367485093</v>
      </c>
      <c r="E2760" s="91">
        <v>22397238.440000001</v>
      </c>
    </row>
    <row r="2761" spans="1:5">
      <c r="A2761" s="97" t="s">
        <v>515</v>
      </c>
      <c r="B2761" s="91">
        <v>68717</v>
      </c>
      <c r="C2761" s="91">
        <v>68717</v>
      </c>
      <c r="D2761" s="92">
        <v>99.998821252382996</v>
      </c>
      <c r="E2761" s="91">
        <v>1</v>
      </c>
    </row>
    <row r="2762" spans="1:5">
      <c r="A2762" s="93" t="s">
        <v>529</v>
      </c>
      <c r="B2762" s="94">
        <v>4083782241</v>
      </c>
      <c r="C2762" s="94">
        <v>1710604460.8900001</v>
      </c>
      <c r="D2762" s="95">
        <v>41.887749148718598</v>
      </c>
      <c r="E2762" s="94">
        <v>311041840</v>
      </c>
    </row>
    <row r="2763" spans="1:5">
      <c r="A2763" s="96" t="s">
        <v>530</v>
      </c>
      <c r="B2763" s="91">
        <v>4082168133</v>
      </c>
      <c r="C2763" s="91">
        <v>1710200944.6900001</v>
      </c>
      <c r="D2763" s="92">
        <v>41.894426906741998</v>
      </c>
      <c r="E2763" s="91">
        <v>310884577.57999998</v>
      </c>
    </row>
    <row r="2764" spans="1:5">
      <c r="A2764" s="97" t="s">
        <v>531</v>
      </c>
      <c r="B2764" s="91">
        <v>26698005</v>
      </c>
      <c r="C2764" s="91">
        <v>10275693</v>
      </c>
      <c r="D2764" s="92">
        <v>38.488615347850903</v>
      </c>
      <c r="E2764" s="91">
        <v>2506129</v>
      </c>
    </row>
    <row r="2765" spans="1:5">
      <c r="A2765" s="98" t="s">
        <v>532</v>
      </c>
      <c r="B2765" s="91">
        <v>20146145</v>
      </c>
      <c r="C2765" s="91">
        <v>7186272.8799999999</v>
      </c>
      <c r="D2765" s="92">
        <v>35.670709607222598</v>
      </c>
      <c r="E2765" s="91">
        <v>1729193.51</v>
      </c>
    </row>
    <row r="2766" spans="1:5">
      <c r="A2766" s="99" t="s">
        <v>622</v>
      </c>
      <c r="B2766" s="91">
        <v>0</v>
      </c>
      <c r="C2766" s="91">
        <v>5587357.79</v>
      </c>
      <c r="D2766" s="92">
        <v>0</v>
      </c>
      <c r="E2766" s="91">
        <v>1334441</v>
      </c>
    </row>
    <row r="2767" spans="1:5" ht="26.4">
      <c r="A2767" s="99" t="s">
        <v>623</v>
      </c>
      <c r="B2767" s="91">
        <v>0</v>
      </c>
      <c r="C2767" s="91">
        <v>1598915.09</v>
      </c>
      <c r="D2767" s="92">
        <v>0</v>
      </c>
      <c r="E2767" s="91">
        <v>394753.4</v>
      </c>
    </row>
    <row r="2768" spans="1:5" ht="24" customHeight="1">
      <c r="A2768" s="98" t="s">
        <v>533</v>
      </c>
      <c r="B2768" s="91">
        <v>6551860</v>
      </c>
      <c r="C2768" s="91">
        <v>3089419.57</v>
      </c>
      <c r="D2768" s="92">
        <v>47.153320889029999</v>
      </c>
      <c r="E2768" s="91">
        <v>776934.45</v>
      </c>
    </row>
    <row r="2769" spans="1:5" ht="25.5" customHeight="1">
      <c r="A2769" s="99" t="s">
        <v>624</v>
      </c>
      <c r="B2769" s="91">
        <v>0</v>
      </c>
      <c r="C2769" s="91">
        <v>5863.73</v>
      </c>
      <c r="D2769" s="92">
        <v>0</v>
      </c>
      <c r="E2769" s="91">
        <v>1372.08</v>
      </c>
    </row>
    <row r="2770" spans="1:5">
      <c r="A2770" s="99" t="s">
        <v>625</v>
      </c>
      <c r="B2770" s="91">
        <v>0</v>
      </c>
      <c r="C2770" s="91">
        <v>3025040.3</v>
      </c>
      <c r="D2770" s="92">
        <v>0</v>
      </c>
      <c r="E2770" s="91">
        <v>761909.18</v>
      </c>
    </row>
    <row r="2771" spans="1:5" ht="26.4">
      <c r="A2771" s="99" t="s">
        <v>626</v>
      </c>
      <c r="B2771" s="91">
        <v>0</v>
      </c>
      <c r="C2771" s="91">
        <v>57824.76</v>
      </c>
      <c r="D2771" s="92">
        <v>0</v>
      </c>
      <c r="E2771" s="91">
        <v>13558.82</v>
      </c>
    </row>
    <row r="2772" spans="1:5">
      <c r="A2772" s="99" t="s">
        <v>627</v>
      </c>
      <c r="B2772" s="91">
        <v>0</v>
      </c>
      <c r="C2772" s="91">
        <v>690.78</v>
      </c>
      <c r="D2772" s="92">
        <v>0</v>
      </c>
      <c r="E2772" s="91">
        <v>95</v>
      </c>
    </row>
    <row r="2773" spans="1:5" ht="26.4">
      <c r="A2773" s="97" t="s">
        <v>535</v>
      </c>
      <c r="B2773" s="91">
        <v>4051753300</v>
      </c>
      <c r="C2773" s="91">
        <v>1699866469.4400001</v>
      </c>
      <c r="D2773" s="92">
        <v>41.953849200048801</v>
      </c>
      <c r="E2773" s="91">
        <v>308378449</v>
      </c>
    </row>
    <row r="2774" spans="1:5">
      <c r="A2774" s="98" t="s">
        <v>536</v>
      </c>
      <c r="B2774" s="91">
        <v>3769135</v>
      </c>
      <c r="C2774" s="91">
        <v>178520.05</v>
      </c>
      <c r="D2774" s="92">
        <v>4.7363665668648096</v>
      </c>
      <c r="E2774" s="91">
        <v>46227.83</v>
      </c>
    </row>
    <row r="2775" spans="1:5" ht="26.4">
      <c r="A2775" s="99" t="s">
        <v>628</v>
      </c>
      <c r="B2775" s="91">
        <v>0</v>
      </c>
      <c r="C2775" s="91">
        <v>178520.05</v>
      </c>
      <c r="D2775" s="92">
        <v>0</v>
      </c>
      <c r="E2775" s="91">
        <v>46227.83</v>
      </c>
    </row>
    <row r="2776" spans="1:5">
      <c r="A2776" s="98" t="s">
        <v>537</v>
      </c>
      <c r="B2776" s="91">
        <v>4047984165</v>
      </c>
      <c r="C2776" s="91">
        <v>1699687949.3900001</v>
      </c>
      <c r="D2776" s="92">
        <v>41.988502921675803</v>
      </c>
      <c r="E2776" s="91">
        <v>308332221</v>
      </c>
    </row>
    <row r="2777" spans="1:5">
      <c r="A2777" s="99" t="s">
        <v>629</v>
      </c>
      <c r="B2777" s="91">
        <v>0</v>
      </c>
      <c r="C2777" s="91">
        <v>1699687949.3900001</v>
      </c>
      <c r="D2777" s="92">
        <v>0</v>
      </c>
      <c r="E2777" s="91">
        <v>308332221</v>
      </c>
    </row>
    <row r="2778" spans="1:5">
      <c r="A2778" s="104" t="s">
        <v>630</v>
      </c>
      <c r="B2778" s="91">
        <v>0</v>
      </c>
      <c r="C2778" s="91">
        <v>1350418725.3800001</v>
      </c>
      <c r="D2778" s="92">
        <v>0</v>
      </c>
      <c r="E2778" s="91">
        <v>243428971.44</v>
      </c>
    </row>
    <row r="2779" spans="1:5">
      <c r="A2779" s="104" t="s">
        <v>631</v>
      </c>
      <c r="B2779" s="91">
        <v>0</v>
      </c>
      <c r="C2779" s="91">
        <v>284904810</v>
      </c>
      <c r="D2779" s="92">
        <v>0</v>
      </c>
      <c r="E2779" s="91">
        <v>52891044</v>
      </c>
    </row>
    <row r="2780" spans="1:5">
      <c r="A2780" s="104" t="s">
        <v>632</v>
      </c>
      <c r="B2780" s="91">
        <v>0</v>
      </c>
      <c r="C2780" s="91">
        <v>63777934</v>
      </c>
      <c r="D2780" s="92">
        <v>0</v>
      </c>
      <c r="E2780" s="91">
        <v>11917911</v>
      </c>
    </row>
    <row r="2781" spans="1:5">
      <c r="A2781" s="104" t="s">
        <v>633</v>
      </c>
      <c r="B2781" s="91">
        <v>0</v>
      </c>
      <c r="C2781" s="91">
        <v>586480</v>
      </c>
      <c r="D2781" s="92">
        <v>0</v>
      </c>
      <c r="E2781" s="91">
        <v>94295.43</v>
      </c>
    </row>
    <row r="2782" spans="1:5" ht="26.4">
      <c r="A2782" s="97" t="s">
        <v>538</v>
      </c>
      <c r="B2782" s="91">
        <v>21142</v>
      </c>
      <c r="C2782" s="91">
        <v>21142</v>
      </c>
      <c r="D2782" s="92">
        <v>100</v>
      </c>
      <c r="E2782" s="91">
        <v>0</v>
      </c>
    </row>
    <row r="2783" spans="1:5">
      <c r="A2783" s="98" t="s">
        <v>540</v>
      </c>
      <c r="B2783" s="91">
        <v>21142</v>
      </c>
      <c r="C2783" s="91">
        <v>21142</v>
      </c>
      <c r="D2783" s="92">
        <v>100</v>
      </c>
      <c r="E2783" s="91">
        <v>0</v>
      </c>
    </row>
    <row r="2784" spans="1:5" ht="26.4">
      <c r="A2784" s="97" t="s">
        <v>541</v>
      </c>
      <c r="B2784" s="91">
        <v>3695686</v>
      </c>
      <c r="C2784" s="91">
        <v>37640.800000000003</v>
      </c>
      <c r="D2784" s="92">
        <v>1.0185064423763299</v>
      </c>
      <c r="E2784" s="91">
        <v>0</v>
      </c>
    </row>
    <row r="2785" spans="1:5">
      <c r="A2785" s="98" t="s">
        <v>542</v>
      </c>
      <c r="B2785" s="91">
        <v>15000</v>
      </c>
      <c r="C2785" s="91">
        <v>1558.71</v>
      </c>
      <c r="D2785" s="92">
        <v>10.391400000000001</v>
      </c>
      <c r="E2785" s="91">
        <v>0</v>
      </c>
    </row>
    <row r="2786" spans="1:5" ht="26.4">
      <c r="A2786" s="99" t="s">
        <v>634</v>
      </c>
      <c r="B2786" s="91">
        <v>15000</v>
      </c>
      <c r="C2786" s="91">
        <v>1558.71</v>
      </c>
      <c r="D2786" s="92">
        <v>10.391400000000001</v>
      </c>
      <c r="E2786" s="91">
        <v>0</v>
      </c>
    </row>
    <row r="2787" spans="1:5" ht="26.4">
      <c r="A2787" s="98" t="s">
        <v>547</v>
      </c>
      <c r="B2787" s="91">
        <v>3680686</v>
      </c>
      <c r="C2787" s="91">
        <v>36082.089999999997</v>
      </c>
      <c r="D2787" s="92">
        <v>0.98030883373371003</v>
      </c>
      <c r="E2787" s="91">
        <v>0</v>
      </c>
    </row>
    <row r="2788" spans="1:5" ht="26.4">
      <c r="A2788" s="99" t="s">
        <v>548</v>
      </c>
      <c r="B2788" s="91">
        <v>3549059</v>
      </c>
      <c r="C2788" s="91">
        <v>11082.09</v>
      </c>
      <c r="D2788" s="92">
        <v>0.31225431867997</v>
      </c>
      <c r="E2788" s="91">
        <v>0</v>
      </c>
    </row>
    <row r="2789" spans="1:5" ht="39.6">
      <c r="A2789" s="99" t="s">
        <v>549</v>
      </c>
      <c r="B2789" s="91">
        <v>131627</v>
      </c>
      <c r="C2789" s="91">
        <v>25000</v>
      </c>
      <c r="D2789" s="92">
        <v>18.9930637331247</v>
      </c>
      <c r="E2789" s="91">
        <v>0</v>
      </c>
    </row>
    <row r="2790" spans="1:5">
      <c r="A2790" s="96" t="s">
        <v>550</v>
      </c>
      <c r="B2790" s="91">
        <v>1614108</v>
      </c>
      <c r="C2790" s="91">
        <v>403516.2</v>
      </c>
      <c r="D2790" s="92">
        <v>24.999330899791101</v>
      </c>
      <c r="E2790" s="91">
        <v>157261.76999999999</v>
      </c>
    </row>
    <row r="2791" spans="1:5">
      <c r="A2791" s="97" t="s">
        <v>551</v>
      </c>
      <c r="B2791" s="91">
        <v>1614108</v>
      </c>
      <c r="C2791" s="91">
        <v>403516.2</v>
      </c>
      <c r="D2791" s="92">
        <v>24.999330899791101</v>
      </c>
      <c r="E2791" s="91">
        <v>157261.76999999999</v>
      </c>
    </row>
    <row r="2792" spans="1:5">
      <c r="A2792" s="98" t="s">
        <v>635</v>
      </c>
      <c r="B2792" s="91">
        <v>0</v>
      </c>
      <c r="C2792" s="91">
        <v>243343.17</v>
      </c>
      <c r="D2792" s="92">
        <v>0</v>
      </c>
      <c r="E2792" s="91">
        <v>14628.9</v>
      </c>
    </row>
    <row r="2793" spans="1:5">
      <c r="A2793" s="98" t="s">
        <v>636</v>
      </c>
      <c r="B2793" s="91">
        <v>0</v>
      </c>
      <c r="C2793" s="91">
        <v>160173.03</v>
      </c>
      <c r="D2793" s="92">
        <v>0</v>
      </c>
      <c r="E2793" s="91">
        <v>142632.87</v>
      </c>
    </row>
    <row r="2794" spans="1:5">
      <c r="A2794" s="90" t="s">
        <v>116</v>
      </c>
      <c r="B2794" s="91">
        <v>113429356</v>
      </c>
      <c r="C2794" s="91">
        <v>-18273460.199999999</v>
      </c>
      <c r="D2794" s="92">
        <v>-16.109992020055198</v>
      </c>
      <c r="E2794" s="91">
        <v>40875462.920000002</v>
      </c>
    </row>
    <row r="2795" spans="1:5">
      <c r="A2795" s="90" t="s">
        <v>561</v>
      </c>
      <c r="B2795" s="91">
        <v>-113429356</v>
      </c>
      <c r="C2795" s="91">
        <v>18273460.199999999</v>
      </c>
      <c r="D2795" s="92">
        <v>-16.109992020055198</v>
      </c>
      <c r="E2795" s="91">
        <v>-40875462.920000002</v>
      </c>
    </row>
    <row r="2796" spans="1:5">
      <c r="A2796" s="96" t="s">
        <v>564</v>
      </c>
      <c r="B2796" s="91">
        <v>-113429356</v>
      </c>
      <c r="C2796" s="91">
        <v>18273460.199999999</v>
      </c>
      <c r="D2796" s="92">
        <v>-16.109992020055198</v>
      </c>
      <c r="E2796" s="91">
        <v>-40875462.920000002</v>
      </c>
    </row>
    <row r="2797" spans="1:5" ht="26.4">
      <c r="A2797" s="97" t="s">
        <v>637</v>
      </c>
      <c r="B2797" s="91">
        <v>-113429356</v>
      </c>
      <c r="C2797" s="91">
        <v>18273460.199999999</v>
      </c>
      <c r="D2797" s="92">
        <v>-16.109992020055198</v>
      </c>
      <c r="E2797" s="91">
        <v>-40875462.920000002</v>
      </c>
    </row>
    <row r="2798" spans="1:5">
      <c r="A2798" s="373" t="s">
        <v>638</v>
      </c>
      <c r="B2798" s="373"/>
      <c r="C2798" s="373"/>
      <c r="D2798" s="373"/>
      <c r="E2798" s="373"/>
    </row>
    <row r="2799" spans="1:5" ht="24.75" customHeight="1">
      <c r="A2799" s="374" t="s">
        <v>639</v>
      </c>
      <c r="B2799" s="374"/>
      <c r="C2799" s="374"/>
      <c r="D2799" s="374"/>
      <c r="E2799" s="374"/>
    </row>
    <row r="2800" spans="1:5" ht="26.25" customHeight="1">
      <c r="A2800" s="374" t="s">
        <v>640</v>
      </c>
      <c r="B2800" s="374"/>
      <c r="C2800" s="374"/>
      <c r="D2800" s="374"/>
      <c r="E2800" s="374"/>
    </row>
    <row r="2805" spans="1:5" ht="15.6">
      <c r="A2805" s="320"/>
      <c r="C2805" s="314"/>
      <c r="E2805" s="314"/>
    </row>
    <row r="2807" spans="1:5" ht="15.6">
      <c r="A2807" s="320"/>
    </row>
  </sheetData>
  <mergeCells count="5">
    <mergeCell ref="A2798:E2798"/>
    <mergeCell ref="A2799:E2799"/>
    <mergeCell ref="A2800:E2800"/>
    <mergeCell ref="A3:E3"/>
    <mergeCell ref="A4:E4"/>
  </mergeCells>
  <printOptions horizontalCentered="1"/>
  <pageMargins left="1.1811023622047245" right="0.59055118110236227" top="0.78740157480314965" bottom="0.78740157480314965" header="0.39370078740157483" footer="0.39370078740157483"/>
  <pageSetup paperSize="9" scale="65" firstPageNumber="29"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3" zoomScaleNormal="100" zoomScaleSheetLayoutView="100" workbookViewId="0">
      <selection activeCell="B7" sqref="B7:E26"/>
    </sheetView>
  </sheetViews>
  <sheetFormatPr defaultRowHeight="13.2"/>
  <cols>
    <col min="1" max="1" width="54.109375" style="16" customWidth="1"/>
    <col min="2" max="5" width="13" style="16" customWidth="1"/>
  </cols>
  <sheetData>
    <row r="1" spans="1:5">
      <c r="A1" s="330" t="s">
        <v>641</v>
      </c>
      <c r="B1" s="330"/>
      <c r="C1" s="330"/>
      <c r="D1" s="330"/>
      <c r="E1" s="330"/>
    </row>
    <row r="2" spans="1:5" ht="45.75" customHeight="1">
      <c r="A2" s="331" t="s">
        <v>642</v>
      </c>
      <c r="B2" s="331"/>
      <c r="C2" s="331"/>
      <c r="D2" s="331"/>
      <c r="E2" s="331"/>
    </row>
    <row r="3" spans="1:5" ht="15.6">
      <c r="A3" s="332" t="s">
        <v>391</v>
      </c>
      <c r="B3" s="332"/>
      <c r="C3" s="332"/>
      <c r="D3" s="332"/>
      <c r="E3" s="332"/>
    </row>
    <row r="4" spans="1:5">
      <c r="A4" s="167"/>
      <c r="B4" s="168"/>
      <c r="C4" s="168"/>
      <c r="D4" s="168"/>
      <c r="E4" s="169" t="s">
        <v>643</v>
      </c>
    </row>
    <row r="5" spans="1:5" ht="39.6">
      <c r="A5" s="170" t="s">
        <v>300</v>
      </c>
      <c r="B5" s="171" t="s">
        <v>644</v>
      </c>
      <c r="C5" s="171" t="s">
        <v>645</v>
      </c>
      <c r="D5" s="171" t="s">
        <v>646</v>
      </c>
      <c r="E5" s="171" t="s">
        <v>159</v>
      </c>
    </row>
    <row r="6" spans="1:5">
      <c r="A6" s="170" t="s">
        <v>647</v>
      </c>
      <c r="B6" s="171">
        <v>1</v>
      </c>
      <c r="C6" s="171">
        <v>2</v>
      </c>
      <c r="D6" s="171">
        <v>3</v>
      </c>
      <c r="E6" s="171">
        <v>4</v>
      </c>
    </row>
    <row r="7" spans="1:5" ht="13.8">
      <c r="A7" s="172" t="s">
        <v>648</v>
      </c>
      <c r="B7" s="321">
        <v>5449459</v>
      </c>
      <c r="C7" s="321">
        <v>1382290</v>
      </c>
      <c r="D7" s="173">
        <v>6831749</v>
      </c>
      <c r="E7" s="321">
        <v>1480273</v>
      </c>
    </row>
    <row r="8" spans="1:5" ht="13.8">
      <c r="A8" s="174" t="s">
        <v>649</v>
      </c>
      <c r="B8" s="322" t="s">
        <v>175</v>
      </c>
      <c r="C8" s="322" t="s">
        <v>175</v>
      </c>
      <c r="D8" s="175">
        <v>-451762</v>
      </c>
      <c r="E8" s="323">
        <v>-77775</v>
      </c>
    </row>
    <row r="9" spans="1:5" ht="13.8">
      <c r="A9" s="176" t="s">
        <v>650</v>
      </c>
      <c r="B9" s="322" t="s">
        <v>175</v>
      </c>
      <c r="C9" s="322" t="s">
        <v>175</v>
      </c>
      <c r="D9" s="173">
        <v>6379987</v>
      </c>
      <c r="E9" s="321">
        <v>1402498</v>
      </c>
    </row>
    <row r="10" spans="1:5" ht="13.8">
      <c r="A10" s="172" t="s">
        <v>651</v>
      </c>
      <c r="B10" s="321">
        <v>5568432</v>
      </c>
      <c r="C10" s="321">
        <v>1318043</v>
      </c>
      <c r="D10" s="173">
        <v>6886475</v>
      </c>
      <c r="E10" s="321">
        <v>1363286</v>
      </c>
    </row>
    <row r="11" spans="1:5" ht="13.8">
      <c r="A11" s="174" t="s">
        <v>649</v>
      </c>
      <c r="B11" s="322" t="s">
        <v>175</v>
      </c>
      <c r="C11" s="322" t="s">
        <v>175</v>
      </c>
      <c r="D11" s="175">
        <v>-451762</v>
      </c>
      <c r="E11" s="323">
        <v>-77775</v>
      </c>
    </row>
    <row r="12" spans="1:5" ht="13.8">
      <c r="A12" s="176" t="s">
        <v>652</v>
      </c>
      <c r="B12" s="322" t="s">
        <v>175</v>
      </c>
      <c r="C12" s="322" t="s">
        <v>175</v>
      </c>
      <c r="D12" s="173">
        <v>6434713</v>
      </c>
      <c r="E12" s="321">
        <v>1285511</v>
      </c>
    </row>
    <row r="13" spans="1:5" ht="13.8">
      <c r="A13" s="176" t="s">
        <v>116</v>
      </c>
      <c r="B13" s="173">
        <v>-118973</v>
      </c>
      <c r="C13" s="173">
        <v>64247</v>
      </c>
      <c r="D13" s="173">
        <v>-54726</v>
      </c>
      <c r="E13" s="321">
        <v>116987</v>
      </c>
    </row>
    <row r="14" spans="1:5" ht="13.8">
      <c r="A14" s="177" t="s">
        <v>117</v>
      </c>
      <c r="B14" s="173">
        <v>118973</v>
      </c>
      <c r="C14" s="173">
        <v>-64247</v>
      </c>
      <c r="D14" s="173">
        <v>54726</v>
      </c>
      <c r="E14" s="321">
        <v>-116987</v>
      </c>
    </row>
    <row r="15" spans="1:5" ht="13.8">
      <c r="A15" s="176" t="s">
        <v>653</v>
      </c>
      <c r="B15" s="321">
        <v>193664</v>
      </c>
      <c r="C15" s="321">
        <v>-36594</v>
      </c>
      <c r="D15" s="324">
        <v>161568</v>
      </c>
      <c r="E15" s="321">
        <v>17306</v>
      </c>
    </row>
    <row r="16" spans="1:5" ht="13.8">
      <c r="A16" s="174" t="s">
        <v>649</v>
      </c>
      <c r="B16" s="322" t="s">
        <v>175</v>
      </c>
      <c r="C16" s="322" t="s">
        <v>175</v>
      </c>
      <c r="D16" s="178">
        <v>4498</v>
      </c>
      <c r="E16" s="323">
        <v>13362</v>
      </c>
    </row>
    <row r="17" spans="1:5" ht="13.8">
      <c r="A17" s="179" t="s">
        <v>654</v>
      </c>
      <c r="B17" s="321">
        <v>181864</v>
      </c>
      <c r="C17" s="321" t="s">
        <v>175</v>
      </c>
      <c r="D17" s="324">
        <v>177366</v>
      </c>
      <c r="E17" s="321">
        <v>-58283</v>
      </c>
    </row>
    <row r="18" spans="1:5" ht="13.8">
      <c r="A18" s="174" t="s">
        <v>649</v>
      </c>
      <c r="B18" s="322" t="s">
        <v>175</v>
      </c>
      <c r="C18" s="322" t="s">
        <v>175</v>
      </c>
      <c r="D18" s="178">
        <v>-4498</v>
      </c>
      <c r="E18" s="321">
        <v>-13362</v>
      </c>
    </row>
    <row r="19" spans="1:5" ht="27.6">
      <c r="A19" s="180" t="s">
        <v>655</v>
      </c>
      <c r="B19" s="321">
        <v>0</v>
      </c>
      <c r="C19" s="321">
        <v>0</v>
      </c>
      <c r="D19" s="325">
        <v>0</v>
      </c>
      <c r="E19" s="323">
        <v>0</v>
      </c>
    </row>
    <row r="20" spans="1:5" ht="13.8">
      <c r="A20" s="181" t="s">
        <v>656</v>
      </c>
      <c r="B20" s="321">
        <v>257144</v>
      </c>
      <c r="C20" s="321">
        <v>0</v>
      </c>
      <c r="D20" s="182">
        <v>257144</v>
      </c>
      <c r="E20" s="321">
        <v>-68216</v>
      </c>
    </row>
    <row r="21" spans="1:5" ht="13.8">
      <c r="A21" s="181" t="s">
        <v>251</v>
      </c>
      <c r="B21" s="321">
        <v>-507474</v>
      </c>
      <c r="C21" s="321">
        <v>-25890</v>
      </c>
      <c r="D21" s="182">
        <v>-525363</v>
      </c>
      <c r="E21" s="321">
        <v>-7156</v>
      </c>
    </row>
    <row r="22" spans="1:5" ht="13.8">
      <c r="A22" s="183" t="s">
        <v>649</v>
      </c>
      <c r="B22" s="322" t="s">
        <v>175</v>
      </c>
      <c r="C22" s="322" t="s">
        <v>175</v>
      </c>
      <c r="D22" s="184">
        <v>8001</v>
      </c>
      <c r="E22" s="323">
        <v>-8376</v>
      </c>
    </row>
    <row r="23" spans="1:5" ht="13.8">
      <c r="A23" s="181" t="s">
        <v>249</v>
      </c>
      <c r="B23" s="321">
        <v>3620</v>
      </c>
      <c r="C23" s="321">
        <v>4</v>
      </c>
      <c r="D23" s="182">
        <v>-4377</v>
      </c>
      <c r="E23" s="321">
        <v>749</v>
      </c>
    </row>
    <row r="24" spans="1:5" ht="13.8">
      <c r="A24" s="183" t="s">
        <v>649</v>
      </c>
      <c r="B24" s="322" t="s">
        <v>175</v>
      </c>
      <c r="C24" s="322" t="s">
        <v>175</v>
      </c>
      <c r="D24" s="184">
        <v>-8001</v>
      </c>
      <c r="E24" s="323">
        <v>8376</v>
      </c>
    </row>
    <row r="25" spans="1:5" ht="13.8">
      <c r="A25" s="181" t="s">
        <v>657</v>
      </c>
      <c r="B25" s="321">
        <v>-9845</v>
      </c>
      <c r="C25" s="321">
        <v>-1767</v>
      </c>
      <c r="D25" s="182">
        <v>-11612</v>
      </c>
      <c r="E25" s="321">
        <v>-1387</v>
      </c>
    </row>
    <row r="26" spans="1:5" ht="13.8">
      <c r="A26" s="181" t="s">
        <v>658</v>
      </c>
      <c r="B26" s="182">
        <v>0</v>
      </c>
      <c r="C26" s="182">
        <v>0</v>
      </c>
      <c r="D26" s="182">
        <v>0</v>
      </c>
      <c r="E26" s="182">
        <v>0</v>
      </c>
    </row>
    <row r="27" spans="1:5">
      <c r="A27" s="333" t="s">
        <v>659</v>
      </c>
      <c r="B27" s="333"/>
      <c r="C27" s="333"/>
      <c r="D27" s="333"/>
      <c r="E27" s="333"/>
    </row>
    <row r="28" spans="1:5">
      <c r="A28" s="334" t="s">
        <v>660</v>
      </c>
      <c r="B28" s="334"/>
      <c r="C28" s="334"/>
      <c r="D28" s="334"/>
      <c r="E28" s="334"/>
    </row>
    <row r="29" spans="1:5">
      <c r="A29" s="185"/>
      <c r="B29" s="185"/>
      <c r="C29" s="185"/>
      <c r="D29" s="186"/>
      <c r="E29" s="185"/>
    </row>
    <row r="30" spans="1:5">
      <c r="A30" s="187"/>
      <c r="B30" s="188"/>
      <c r="C30" s="188"/>
      <c r="D30" s="189"/>
      <c r="E30" s="188"/>
    </row>
    <row r="31" spans="1:5">
      <c r="C31" s="190"/>
    </row>
    <row r="32" spans="1:5">
      <c r="C32" s="190"/>
    </row>
  </sheetData>
  <mergeCells count="5">
    <mergeCell ref="A1:E1"/>
    <mergeCell ref="A2:E2"/>
    <mergeCell ref="A3:E3"/>
    <mergeCell ref="A27:E27"/>
    <mergeCell ref="A28:E28"/>
  </mergeCells>
  <printOptions horizontalCentered="1"/>
  <pageMargins left="1.1811023622047245" right="0.59055118110236227" top="0.78740157480314965" bottom="0.78740157480314965" header="0.39370078740157483" footer="0.39370078740157483"/>
  <pageSetup paperSize="9" scale="79" firstPageNumber="2"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zoomScaleNormal="100" workbookViewId="0">
      <selection activeCell="I11" sqref="I11"/>
    </sheetView>
  </sheetViews>
  <sheetFormatPr defaultColWidth="8.77734375" defaultRowHeight="13.2"/>
  <cols>
    <col min="1" max="1" width="5.33203125" style="22" customWidth="1"/>
    <col min="2" max="2" width="47" style="22" customWidth="1"/>
    <col min="3" max="4" width="14.44140625" style="6" customWidth="1"/>
    <col min="5" max="5" width="12.33203125" style="23" customWidth="1"/>
    <col min="6" max="6" width="14.44140625" style="6" customWidth="1"/>
    <col min="7" max="16384" width="8.77734375" style="8"/>
  </cols>
  <sheetData>
    <row r="1" spans="1:6" ht="13.2" customHeight="1">
      <c r="E1" s="335" t="s">
        <v>389</v>
      </c>
      <c r="F1" s="335"/>
    </row>
    <row r="2" spans="1:6" ht="15.6" customHeight="1">
      <c r="A2" s="326" t="s">
        <v>390</v>
      </c>
      <c r="B2" s="326"/>
      <c r="C2" s="326"/>
      <c r="D2" s="326"/>
      <c r="E2" s="326"/>
      <c r="F2" s="326"/>
    </row>
    <row r="3" spans="1:6" ht="15.6">
      <c r="A3" s="336" t="s">
        <v>391</v>
      </c>
      <c r="B3" s="336"/>
      <c r="C3" s="336"/>
      <c r="D3" s="336"/>
      <c r="E3" s="336"/>
      <c r="F3" s="336"/>
    </row>
    <row r="4" spans="1:6">
      <c r="A4" s="337"/>
      <c r="B4" s="337"/>
      <c r="C4" s="337"/>
      <c r="D4" s="337"/>
      <c r="E4" s="337"/>
      <c r="F4" s="337"/>
    </row>
    <row r="5" spans="1:6">
      <c r="B5" s="123"/>
      <c r="C5" s="123"/>
      <c r="D5" s="123"/>
      <c r="E5" s="123"/>
      <c r="F5" s="124" t="s">
        <v>34</v>
      </c>
    </row>
    <row r="6" spans="1:6" ht="39.6">
      <c r="A6" s="125"/>
      <c r="B6" s="126" t="s">
        <v>36</v>
      </c>
      <c r="C6" s="126" t="s">
        <v>37</v>
      </c>
      <c r="D6" s="126" t="s">
        <v>38</v>
      </c>
      <c r="E6" s="126" t="s">
        <v>392</v>
      </c>
      <c r="F6" s="126" t="s">
        <v>40</v>
      </c>
    </row>
    <row r="7" spans="1:6">
      <c r="A7" s="127">
        <v>1</v>
      </c>
      <c r="B7" s="127">
        <v>2</v>
      </c>
      <c r="C7" s="127">
        <v>3</v>
      </c>
      <c r="D7" s="127">
        <v>4</v>
      </c>
      <c r="E7" s="127">
        <v>5</v>
      </c>
      <c r="F7" s="127">
        <v>6</v>
      </c>
    </row>
    <row r="8" spans="1:6">
      <c r="A8" s="128" t="s">
        <v>393</v>
      </c>
      <c r="B8" s="128" t="s">
        <v>394</v>
      </c>
      <c r="C8" s="129">
        <v>12731300898</v>
      </c>
      <c r="D8" s="129">
        <v>5366079897</v>
      </c>
      <c r="E8" s="130">
        <v>32.925730224393597</v>
      </c>
      <c r="F8" s="129">
        <v>1174677976.9400001</v>
      </c>
    </row>
    <row r="9" spans="1:6">
      <c r="A9" s="128"/>
      <c r="B9" s="128" t="s">
        <v>395</v>
      </c>
      <c r="C9" s="129">
        <v>8806074223</v>
      </c>
      <c r="D9" s="129">
        <v>3785833167</v>
      </c>
      <c r="E9" s="130">
        <v>33.399149634367099</v>
      </c>
      <c r="F9" s="129">
        <v>845157912</v>
      </c>
    </row>
    <row r="10" spans="1:6">
      <c r="A10" s="131"/>
      <c r="B10" s="132" t="s">
        <v>43</v>
      </c>
      <c r="C10" s="133">
        <v>6416530582</v>
      </c>
      <c r="D10" s="134">
        <v>2649338347</v>
      </c>
      <c r="E10" s="135">
        <v>32.635019685471498</v>
      </c>
      <c r="F10" s="133">
        <v>555302328</v>
      </c>
    </row>
    <row r="11" spans="1:6">
      <c r="A11" s="131"/>
      <c r="B11" s="136" t="s">
        <v>396</v>
      </c>
      <c r="C11" s="133">
        <v>991448961</v>
      </c>
      <c r="D11" s="134">
        <v>399570310</v>
      </c>
      <c r="E11" s="135">
        <v>33.380239155851001</v>
      </c>
      <c r="F11" s="133">
        <v>68622276</v>
      </c>
    </row>
    <row r="12" spans="1:6">
      <c r="A12" s="131"/>
      <c r="B12" s="137" t="s">
        <v>397</v>
      </c>
      <c r="C12" s="133">
        <v>589448961</v>
      </c>
      <c r="D12" s="133">
        <v>189227876</v>
      </c>
      <c r="E12" s="135">
        <v>29.001687571046499</v>
      </c>
      <c r="F12" s="133">
        <v>18277730</v>
      </c>
    </row>
    <row r="13" spans="1:6">
      <c r="A13" s="131"/>
      <c r="B13" s="137" t="s">
        <v>398</v>
      </c>
      <c r="C13" s="133">
        <v>402000000</v>
      </c>
      <c r="D13" s="133">
        <v>210342434</v>
      </c>
      <c r="E13" s="135">
        <v>39.800469708955198</v>
      </c>
      <c r="F13" s="133">
        <v>50344546</v>
      </c>
    </row>
    <row r="14" spans="1:6">
      <c r="A14" s="131"/>
      <c r="B14" s="138" t="s">
        <v>399</v>
      </c>
      <c r="C14" s="133">
        <v>402000000</v>
      </c>
      <c r="D14" s="133">
        <v>210342434</v>
      </c>
      <c r="E14" s="135">
        <v>39.800469708955198</v>
      </c>
      <c r="F14" s="133">
        <v>50344546</v>
      </c>
    </row>
    <row r="15" spans="1:6">
      <c r="A15" s="131"/>
      <c r="B15" s="136" t="s">
        <v>45</v>
      </c>
      <c r="C15" s="133">
        <v>139058000</v>
      </c>
      <c r="D15" s="133">
        <v>55859918</v>
      </c>
      <c r="E15" s="135">
        <v>31.946911058694901</v>
      </c>
      <c r="F15" s="133">
        <v>11435182</v>
      </c>
    </row>
    <row r="16" spans="1:6">
      <c r="A16" s="131"/>
      <c r="B16" s="137" t="s">
        <v>400</v>
      </c>
      <c r="C16" s="139" t="s">
        <v>175</v>
      </c>
      <c r="D16" s="133">
        <v>-4922</v>
      </c>
      <c r="E16" s="135">
        <v>0</v>
      </c>
      <c r="F16" s="133">
        <v>733</v>
      </c>
    </row>
    <row r="17" spans="1:6" ht="39.6">
      <c r="A17" s="131"/>
      <c r="B17" s="137" t="s">
        <v>401</v>
      </c>
      <c r="C17" s="133">
        <v>139058000</v>
      </c>
      <c r="D17" s="133">
        <v>55864840</v>
      </c>
      <c r="E17" s="135">
        <v>31.9509776280401</v>
      </c>
      <c r="F17" s="133">
        <v>11434449</v>
      </c>
    </row>
    <row r="18" spans="1:6">
      <c r="A18" s="131"/>
      <c r="B18" s="136" t="s">
        <v>402</v>
      </c>
      <c r="C18" s="133">
        <v>5200223621</v>
      </c>
      <c r="D18" s="134">
        <v>2212607878</v>
      </c>
      <c r="E18" s="135">
        <v>34.899948287627701</v>
      </c>
      <c r="F18" s="133">
        <v>397732523</v>
      </c>
    </row>
    <row r="19" spans="1:6">
      <c r="A19" s="131"/>
      <c r="B19" s="137" t="s">
        <v>403</v>
      </c>
      <c r="C19" s="133">
        <v>3793249451</v>
      </c>
      <c r="D19" s="133">
        <v>1641580263</v>
      </c>
      <c r="E19" s="135">
        <v>35.638229748998398</v>
      </c>
      <c r="F19" s="133">
        <v>289733308</v>
      </c>
    </row>
    <row r="20" spans="1:6">
      <c r="A20" s="131"/>
      <c r="B20" s="137" t="s">
        <v>404</v>
      </c>
      <c r="C20" s="133">
        <v>1187700000</v>
      </c>
      <c r="D20" s="133">
        <v>466822367</v>
      </c>
      <c r="E20" s="135">
        <v>31.341285859223699</v>
      </c>
      <c r="F20" s="133">
        <v>94581915</v>
      </c>
    </row>
    <row r="21" spans="1:6">
      <c r="A21" s="131"/>
      <c r="B21" s="137" t="s">
        <v>405</v>
      </c>
      <c r="C21" s="133">
        <v>170574170</v>
      </c>
      <c r="D21" s="133">
        <v>78954221</v>
      </c>
      <c r="E21" s="135">
        <v>37.262461098301102</v>
      </c>
      <c r="F21" s="133">
        <v>15394087</v>
      </c>
    </row>
    <row r="22" spans="1:6">
      <c r="A22" s="131"/>
      <c r="B22" s="138" t="s">
        <v>406</v>
      </c>
      <c r="C22" s="133">
        <v>37374170</v>
      </c>
      <c r="D22" s="133">
        <v>18157389</v>
      </c>
      <c r="E22" s="135">
        <v>39.302227715023498</v>
      </c>
      <c r="F22" s="133">
        <v>3468508</v>
      </c>
    </row>
    <row r="23" spans="1:6">
      <c r="A23" s="131"/>
      <c r="B23" s="138" t="s">
        <v>407</v>
      </c>
      <c r="C23" s="133">
        <v>4000000</v>
      </c>
      <c r="D23" s="133">
        <v>1956027</v>
      </c>
      <c r="E23" s="135">
        <v>39.257795000000002</v>
      </c>
      <c r="F23" s="133">
        <v>385715</v>
      </c>
    </row>
    <row r="24" spans="1:6">
      <c r="A24" s="131"/>
      <c r="B24" s="138" t="s">
        <v>408</v>
      </c>
      <c r="C24" s="133">
        <v>5100000</v>
      </c>
      <c r="D24" s="133">
        <v>2132657</v>
      </c>
      <c r="E24" s="135">
        <v>34.345016078431399</v>
      </c>
      <c r="F24" s="133">
        <v>381061</v>
      </c>
    </row>
    <row r="25" spans="1:6">
      <c r="A25" s="131"/>
      <c r="B25" s="138" t="s">
        <v>409</v>
      </c>
      <c r="C25" s="133">
        <v>102000000</v>
      </c>
      <c r="D25" s="133">
        <v>47175645</v>
      </c>
      <c r="E25" s="135">
        <v>37.226426460784303</v>
      </c>
      <c r="F25" s="133">
        <v>9204690</v>
      </c>
    </row>
    <row r="26" spans="1:6">
      <c r="A26" s="131"/>
      <c r="B26" s="138" t="s">
        <v>410</v>
      </c>
      <c r="C26" s="133">
        <v>22100000</v>
      </c>
      <c r="D26" s="133">
        <v>9532503</v>
      </c>
      <c r="E26" s="135">
        <v>34.291356244343902</v>
      </c>
      <c r="F26" s="133">
        <v>1954113</v>
      </c>
    </row>
    <row r="27" spans="1:6" ht="26.4">
      <c r="A27" s="131"/>
      <c r="B27" s="137" t="s">
        <v>411</v>
      </c>
      <c r="C27" s="133">
        <v>48700000</v>
      </c>
      <c r="D27" s="133">
        <v>25251027</v>
      </c>
      <c r="E27" s="135">
        <v>55.909269774127303</v>
      </c>
      <c r="F27" s="133">
        <v>-1976787</v>
      </c>
    </row>
    <row r="28" spans="1:6">
      <c r="A28" s="131"/>
      <c r="B28" s="138" t="s">
        <v>412</v>
      </c>
      <c r="C28" s="133">
        <v>48700000</v>
      </c>
      <c r="D28" s="133">
        <v>25251027</v>
      </c>
      <c r="E28" s="135">
        <v>55.909269774127303</v>
      </c>
      <c r="F28" s="133">
        <v>-1976787</v>
      </c>
    </row>
    <row r="29" spans="1:6">
      <c r="A29" s="131"/>
      <c r="B29" s="136" t="s">
        <v>413</v>
      </c>
      <c r="C29" s="133">
        <v>85800000</v>
      </c>
      <c r="D29" s="133">
        <v>24678028</v>
      </c>
      <c r="E29" s="135">
        <v>24.071389137529099</v>
      </c>
      <c r="F29" s="133">
        <v>4024776</v>
      </c>
    </row>
    <row r="30" spans="1:6">
      <c r="A30" s="131"/>
      <c r="B30" s="136" t="s">
        <v>414</v>
      </c>
      <c r="C30" s="139" t="s">
        <v>175</v>
      </c>
      <c r="D30" s="133">
        <v>11124</v>
      </c>
      <c r="E30" s="135">
        <v>0</v>
      </c>
      <c r="F30" s="133">
        <v>71</v>
      </c>
    </row>
    <row r="31" spans="1:6">
      <c r="A31" s="131"/>
      <c r="B31" s="136" t="s">
        <v>415</v>
      </c>
      <c r="C31" s="139" t="s">
        <v>175</v>
      </c>
      <c r="D31" s="133">
        <v>-43388911</v>
      </c>
      <c r="E31" s="135">
        <v>0</v>
      </c>
      <c r="F31" s="133">
        <v>73487500</v>
      </c>
    </row>
    <row r="32" spans="1:6">
      <c r="A32" s="131"/>
      <c r="B32" s="132" t="s">
        <v>47</v>
      </c>
      <c r="C32" s="133">
        <v>746751649</v>
      </c>
      <c r="D32" s="133">
        <v>374161984</v>
      </c>
      <c r="E32" s="135">
        <v>26.387128916805398</v>
      </c>
      <c r="F32" s="133">
        <v>177115664</v>
      </c>
    </row>
    <row r="33" spans="1:6" ht="26.4">
      <c r="A33" s="131"/>
      <c r="B33" s="132" t="s">
        <v>49</v>
      </c>
      <c r="C33" s="133">
        <v>123170546</v>
      </c>
      <c r="D33" s="133">
        <v>67245036</v>
      </c>
      <c r="E33" s="135">
        <v>40.754016180493998</v>
      </c>
      <c r="F33" s="133">
        <v>17194890</v>
      </c>
    </row>
    <row r="34" spans="1:6">
      <c r="A34" s="131"/>
      <c r="B34" s="132" t="s">
        <v>416</v>
      </c>
      <c r="C34" s="133">
        <v>1517555791</v>
      </c>
      <c r="D34" s="133">
        <v>693514631</v>
      </c>
      <c r="E34" s="135">
        <v>39.4578282276753</v>
      </c>
      <c r="F34" s="133">
        <v>95120734</v>
      </c>
    </row>
    <row r="35" spans="1:6">
      <c r="A35" s="131"/>
      <c r="B35" s="132" t="s">
        <v>51</v>
      </c>
      <c r="C35" s="133">
        <v>2065655</v>
      </c>
      <c r="D35" s="133">
        <v>1573169</v>
      </c>
      <c r="E35" s="135">
        <v>57.210554700151597</v>
      </c>
      <c r="F35" s="133">
        <v>424296</v>
      </c>
    </row>
    <row r="36" spans="1:6" ht="26.4">
      <c r="A36" s="131"/>
      <c r="B36" s="136" t="s">
        <v>168</v>
      </c>
      <c r="C36" s="133">
        <v>15000</v>
      </c>
      <c r="D36" s="133">
        <v>1559</v>
      </c>
      <c r="E36" s="135">
        <v>10.391400000000001</v>
      </c>
      <c r="F36" s="133">
        <v>0</v>
      </c>
    </row>
    <row r="37" spans="1:6">
      <c r="A37" s="131"/>
      <c r="B37" s="136" t="s">
        <v>55</v>
      </c>
      <c r="C37" s="133">
        <v>506968</v>
      </c>
      <c r="D37" s="133">
        <v>377463</v>
      </c>
      <c r="E37" s="135">
        <v>53.823508602526097</v>
      </c>
      <c r="F37" s="133">
        <v>135547</v>
      </c>
    </row>
    <row r="38" spans="1:6" ht="26.4">
      <c r="A38" s="131"/>
      <c r="B38" s="136" t="s">
        <v>179</v>
      </c>
      <c r="C38" s="133">
        <v>1543687</v>
      </c>
      <c r="D38" s="133">
        <v>1194147</v>
      </c>
      <c r="E38" s="135">
        <v>58.6516709669771</v>
      </c>
      <c r="F38" s="133">
        <v>288749</v>
      </c>
    </row>
    <row r="39" spans="1:6">
      <c r="A39" s="131"/>
      <c r="B39" s="140" t="s">
        <v>417</v>
      </c>
      <c r="C39" s="133">
        <v>15000</v>
      </c>
      <c r="D39" s="133">
        <v>1559</v>
      </c>
      <c r="E39" s="135">
        <v>10.391400000000001</v>
      </c>
      <c r="F39" s="133">
        <v>0</v>
      </c>
    </row>
    <row r="40" spans="1:6">
      <c r="A40" s="128" t="s">
        <v>418</v>
      </c>
      <c r="B40" s="128" t="s">
        <v>419</v>
      </c>
      <c r="C40" s="129">
        <v>8806059223</v>
      </c>
      <c r="D40" s="129">
        <v>3785831608</v>
      </c>
      <c r="E40" s="130">
        <v>33.399188831516497</v>
      </c>
      <c r="F40" s="129">
        <v>845157912</v>
      </c>
    </row>
    <row r="41" spans="1:6">
      <c r="A41" s="128"/>
      <c r="B41" s="128" t="s">
        <v>420</v>
      </c>
      <c r="C41" s="129">
        <v>4197211597</v>
      </c>
      <c r="D41" s="129">
        <v>1692331001</v>
      </c>
      <c r="E41" s="130">
        <v>31.936779200794099</v>
      </c>
      <c r="F41" s="129">
        <v>351917303</v>
      </c>
    </row>
    <row r="42" spans="1:6">
      <c r="A42" s="131"/>
      <c r="B42" s="132" t="s">
        <v>43</v>
      </c>
      <c r="C42" s="133">
        <v>3858127659</v>
      </c>
      <c r="D42" s="134">
        <v>1548418006</v>
      </c>
      <c r="E42" s="135">
        <v>31.8415187598643</v>
      </c>
      <c r="F42" s="133">
        <v>319931564</v>
      </c>
    </row>
    <row r="43" spans="1:6">
      <c r="A43" s="131"/>
      <c r="B43" s="136" t="s">
        <v>45</v>
      </c>
      <c r="C43" s="133">
        <v>3858127659</v>
      </c>
      <c r="D43" s="133">
        <v>1548418006</v>
      </c>
      <c r="E43" s="135">
        <v>31.8415187598643</v>
      </c>
      <c r="F43" s="133">
        <v>319931564</v>
      </c>
    </row>
    <row r="44" spans="1:6">
      <c r="A44" s="131"/>
      <c r="B44" s="132" t="s">
        <v>47</v>
      </c>
      <c r="C44" s="133">
        <v>66989174</v>
      </c>
      <c r="D44" s="133">
        <v>31731411</v>
      </c>
      <c r="E44" s="135">
        <v>33.054374173952297</v>
      </c>
      <c r="F44" s="133">
        <v>9588559</v>
      </c>
    </row>
    <row r="45" spans="1:6" ht="26.4">
      <c r="A45" s="131"/>
      <c r="B45" s="132" t="s">
        <v>49</v>
      </c>
      <c r="C45" s="133">
        <v>56125</v>
      </c>
      <c r="D45" s="133">
        <v>30155</v>
      </c>
      <c r="E45" s="135">
        <v>53.832944320712699</v>
      </c>
      <c r="F45" s="133">
        <v>-59</v>
      </c>
    </row>
    <row r="46" spans="1:6">
      <c r="A46" s="131"/>
      <c r="B46" s="132" t="s">
        <v>51</v>
      </c>
      <c r="C46" s="133">
        <v>272038639</v>
      </c>
      <c r="D46" s="133">
        <v>112151429</v>
      </c>
      <c r="E46" s="135">
        <v>33.008565103937002</v>
      </c>
      <c r="F46" s="133">
        <v>22397239</v>
      </c>
    </row>
    <row r="47" spans="1:6" ht="26.4">
      <c r="A47" s="131"/>
      <c r="B47" s="136" t="s">
        <v>421</v>
      </c>
      <c r="C47" s="133">
        <v>271969922</v>
      </c>
      <c r="D47" s="133">
        <v>112082712</v>
      </c>
      <c r="E47" s="135">
        <v>32.991631183668503</v>
      </c>
      <c r="F47" s="133">
        <v>22397238</v>
      </c>
    </row>
    <row r="48" spans="1:6">
      <c r="A48" s="131"/>
      <c r="B48" s="136" t="s">
        <v>55</v>
      </c>
      <c r="C48" s="133">
        <v>68717</v>
      </c>
      <c r="D48" s="133">
        <v>68717</v>
      </c>
      <c r="E48" s="135">
        <v>99.998821252382996</v>
      </c>
      <c r="F48" s="133">
        <v>1</v>
      </c>
    </row>
    <row r="49" spans="1:6">
      <c r="A49" s="131"/>
      <c r="B49" s="140" t="s">
        <v>422</v>
      </c>
      <c r="C49" s="133">
        <v>271969922</v>
      </c>
      <c r="D49" s="133">
        <v>112082712</v>
      </c>
      <c r="E49" s="135">
        <v>32.991631183668503</v>
      </c>
      <c r="F49" s="133">
        <v>22397238.060000002</v>
      </c>
    </row>
    <row r="50" spans="1:6">
      <c r="A50" s="128" t="s">
        <v>423</v>
      </c>
      <c r="B50" s="128" t="s">
        <v>424</v>
      </c>
      <c r="C50" s="129">
        <v>3925241675</v>
      </c>
      <c r="D50" s="141">
        <v>1580248289</v>
      </c>
      <c r="E50" s="130">
        <v>31.863725294825301</v>
      </c>
      <c r="F50" s="129">
        <v>329520064.94000006</v>
      </c>
    </row>
    <row r="51" spans="1:6">
      <c r="A51" s="128" t="s">
        <v>425</v>
      </c>
      <c r="B51" s="128" t="s">
        <v>426</v>
      </c>
      <c r="C51" s="129">
        <v>14788298492</v>
      </c>
      <c r="D51" s="141">
        <v>5509134360.1999998</v>
      </c>
      <c r="E51" s="130">
        <v>30.226797033226202</v>
      </c>
      <c r="F51" s="129">
        <v>1064079799.1999998</v>
      </c>
    </row>
    <row r="52" spans="1:6">
      <c r="A52" s="128" t="s">
        <v>427</v>
      </c>
      <c r="B52" s="128" t="s">
        <v>428</v>
      </c>
      <c r="C52" s="129">
        <v>13811331924</v>
      </c>
      <c r="D52" s="141">
        <v>5240626676</v>
      </c>
      <c r="E52" s="130">
        <v>30.706971159493602</v>
      </c>
      <c r="F52" s="129">
        <v>1005388920</v>
      </c>
    </row>
    <row r="53" spans="1:6">
      <c r="A53" s="128" t="s">
        <v>429</v>
      </c>
      <c r="B53" s="128" t="s">
        <v>430</v>
      </c>
      <c r="C53" s="129">
        <v>976966568</v>
      </c>
      <c r="D53" s="141">
        <v>268507684.19999999</v>
      </c>
      <c r="E53" s="130">
        <v>22.974883509342099</v>
      </c>
      <c r="F53" s="129">
        <v>58690879.199999988</v>
      </c>
    </row>
    <row r="54" spans="1:6">
      <c r="A54" s="128"/>
      <c r="B54" s="128" t="s">
        <v>431</v>
      </c>
      <c r="C54" s="129">
        <v>-2056997594</v>
      </c>
      <c r="D54" s="141">
        <v>-143054463.19999981</v>
      </c>
      <c r="E54" s="130">
        <v>12.837923960375701</v>
      </c>
      <c r="F54" s="129">
        <v>110598177.74000025</v>
      </c>
    </row>
    <row r="55" spans="1:6">
      <c r="A55" s="128"/>
      <c r="B55" s="128" t="s">
        <v>117</v>
      </c>
      <c r="C55" s="129">
        <v>2056997594</v>
      </c>
      <c r="D55" s="141">
        <v>143054463</v>
      </c>
      <c r="E55" s="130">
        <v>12.837923960375701</v>
      </c>
      <c r="F55" s="129">
        <v>-110598178</v>
      </c>
    </row>
    <row r="56" spans="1:6">
      <c r="A56" s="131"/>
      <c r="B56" s="132" t="s">
        <v>251</v>
      </c>
      <c r="C56" s="133">
        <v>2127446888</v>
      </c>
      <c r="D56" s="133">
        <v>204661121</v>
      </c>
      <c r="E56" s="135">
        <v>12.3808944343447</v>
      </c>
      <c r="F56" s="133">
        <v>-47626314</v>
      </c>
    </row>
    <row r="57" spans="1:6">
      <c r="A57" s="131"/>
      <c r="B57" s="132" t="s">
        <v>249</v>
      </c>
      <c r="C57" s="133">
        <v>-334457337</v>
      </c>
      <c r="D57" s="134">
        <v>4203101</v>
      </c>
      <c r="E57" s="135">
        <v>-3.36523650847582</v>
      </c>
      <c r="F57" s="133">
        <v>-7052179</v>
      </c>
    </row>
    <row r="58" spans="1:6">
      <c r="A58" s="131"/>
      <c r="B58" s="132" t="s">
        <v>119</v>
      </c>
      <c r="C58" s="133">
        <v>295314484</v>
      </c>
      <c r="D58" s="134">
        <v>-55964871</v>
      </c>
      <c r="E58" s="135">
        <v>-0.364187999594</v>
      </c>
      <c r="F58" s="133">
        <v>-54894685</v>
      </c>
    </row>
    <row r="59" spans="1:6" ht="39.6">
      <c r="A59" s="131"/>
      <c r="B59" s="136" t="s">
        <v>243</v>
      </c>
      <c r="C59" s="133">
        <v>17475558</v>
      </c>
      <c r="D59" s="134">
        <v>-12385586</v>
      </c>
      <c r="E59" s="135">
        <v>-44.069919646291197</v>
      </c>
      <c r="F59" s="133">
        <v>-5309057</v>
      </c>
    </row>
    <row r="60" spans="1:6" ht="26.4">
      <c r="A60" s="131"/>
      <c r="B60" s="136" t="s">
        <v>245</v>
      </c>
      <c r="C60" s="133">
        <v>56810945</v>
      </c>
      <c r="D60" s="134">
        <v>-57658256</v>
      </c>
      <c r="E60" s="135">
        <v>-73.818727672686506</v>
      </c>
      <c r="F60" s="133">
        <v>-15751458</v>
      </c>
    </row>
    <row r="61" spans="1:6" ht="26.4">
      <c r="A61" s="131"/>
      <c r="B61" s="136" t="s">
        <v>121</v>
      </c>
      <c r="C61" s="133">
        <v>-113429356</v>
      </c>
      <c r="D61" s="134">
        <v>18273460</v>
      </c>
      <c r="E61" s="135">
        <v>-52.146045085541999</v>
      </c>
      <c r="F61" s="133">
        <v>-40875463</v>
      </c>
    </row>
    <row r="62" spans="1:6" ht="26.4">
      <c r="A62" s="131"/>
      <c r="B62" s="136" t="s">
        <v>247</v>
      </c>
      <c r="C62" s="133">
        <v>334457337</v>
      </c>
      <c r="D62" s="134">
        <v>-4194489</v>
      </c>
      <c r="E62" s="135">
        <v>-3.3594066468334001</v>
      </c>
      <c r="F62" s="133">
        <v>7041293</v>
      </c>
    </row>
    <row r="63" spans="1:6">
      <c r="A63" s="131"/>
      <c r="B63" s="132" t="s">
        <v>253</v>
      </c>
      <c r="C63" s="133">
        <v>-31306441</v>
      </c>
      <c r="D63" s="134">
        <v>-9844888</v>
      </c>
      <c r="E63" s="135">
        <v>41.395406065236301</v>
      </c>
      <c r="F63" s="133">
        <v>-1025000</v>
      </c>
    </row>
    <row r="64" spans="1:6">
      <c r="A64" s="128"/>
      <c r="B64" s="128" t="s">
        <v>432</v>
      </c>
      <c r="C64" s="129">
        <v>10976501173</v>
      </c>
      <c r="D64" s="141">
        <v>3910614170</v>
      </c>
      <c r="E64" s="130">
        <v>28.779274367076098</v>
      </c>
      <c r="F64" s="129">
        <v>775435197</v>
      </c>
    </row>
    <row r="65" spans="1:6">
      <c r="A65" s="131"/>
      <c r="B65" s="140" t="s">
        <v>433</v>
      </c>
      <c r="C65" s="133">
        <v>271969922</v>
      </c>
      <c r="D65" s="134">
        <v>112082712</v>
      </c>
      <c r="E65" s="135">
        <v>32.991631183668503</v>
      </c>
      <c r="F65" s="133">
        <v>22397238</v>
      </c>
    </row>
    <row r="66" spans="1:6">
      <c r="A66" s="128" t="s">
        <v>434</v>
      </c>
      <c r="B66" s="128" t="s">
        <v>435</v>
      </c>
      <c r="C66" s="129">
        <v>10704531251</v>
      </c>
      <c r="D66" s="141">
        <v>3798531458</v>
      </c>
      <c r="E66" s="130">
        <v>28.6714701484158</v>
      </c>
      <c r="F66" s="129">
        <v>753037959</v>
      </c>
    </row>
    <row r="67" spans="1:6">
      <c r="A67" s="128"/>
      <c r="B67" s="128" t="s">
        <v>436</v>
      </c>
      <c r="C67" s="129">
        <v>10000615507</v>
      </c>
      <c r="D67" s="129">
        <v>3642502802</v>
      </c>
      <c r="E67" s="130">
        <v>29.309606562666598</v>
      </c>
      <c r="F67" s="129">
        <v>716901580</v>
      </c>
    </row>
    <row r="68" spans="1:6">
      <c r="A68" s="131"/>
      <c r="B68" s="140" t="s">
        <v>433</v>
      </c>
      <c r="C68" s="133">
        <v>271436716</v>
      </c>
      <c r="D68" s="133">
        <v>112075512</v>
      </c>
      <c r="E68" s="135">
        <v>33.038372723312797</v>
      </c>
      <c r="F68" s="133">
        <v>22397238</v>
      </c>
    </row>
    <row r="69" spans="1:6">
      <c r="A69" s="131" t="s">
        <v>437</v>
      </c>
      <c r="B69" s="131" t="s">
        <v>438</v>
      </c>
      <c r="C69" s="133">
        <v>9729178791</v>
      </c>
      <c r="D69" s="133">
        <v>3530427290</v>
      </c>
      <c r="E69" s="135">
        <v>29.205374317897402</v>
      </c>
      <c r="F69" s="133">
        <v>694504342</v>
      </c>
    </row>
    <row r="70" spans="1:6">
      <c r="A70" s="128"/>
      <c r="B70" s="128" t="s">
        <v>439</v>
      </c>
      <c r="C70" s="129">
        <v>975885666</v>
      </c>
      <c r="D70" s="129">
        <v>268111368</v>
      </c>
      <c r="E70" s="130">
        <v>22.975901040383899</v>
      </c>
      <c r="F70" s="129">
        <v>58533617</v>
      </c>
    </row>
    <row r="71" spans="1:6">
      <c r="A71" s="131"/>
      <c r="B71" s="140" t="s">
        <v>433</v>
      </c>
      <c r="C71" s="133">
        <v>533206</v>
      </c>
      <c r="D71" s="133">
        <v>7200</v>
      </c>
      <c r="E71" s="135">
        <v>1.7717102171083201</v>
      </c>
      <c r="F71" s="133">
        <v>0</v>
      </c>
    </row>
    <row r="72" spans="1:6">
      <c r="A72" s="131" t="s">
        <v>440</v>
      </c>
      <c r="B72" s="131" t="s">
        <v>441</v>
      </c>
      <c r="C72" s="133">
        <v>975352460</v>
      </c>
      <c r="D72" s="133">
        <v>268104168</v>
      </c>
      <c r="E72" s="135">
        <v>22.985352141655198</v>
      </c>
      <c r="F72" s="133">
        <v>58533617</v>
      </c>
    </row>
    <row r="73" spans="1:6">
      <c r="A73" s="128"/>
      <c r="B73" s="128" t="s">
        <v>442</v>
      </c>
      <c r="C73" s="129">
        <v>-2170426950</v>
      </c>
      <c r="D73" s="141">
        <v>-124781003</v>
      </c>
      <c r="E73" s="130">
        <v>9.3097981838843609</v>
      </c>
      <c r="F73" s="129">
        <v>69722715</v>
      </c>
    </row>
    <row r="74" spans="1:6">
      <c r="A74" s="128"/>
      <c r="B74" s="128" t="s">
        <v>117</v>
      </c>
      <c r="C74" s="129">
        <v>2170426950</v>
      </c>
      <c r="D74" s="141">
        <v>124781003</v>
      </c>
      <c r="E74" s="130">
        <v>9.3097981838843609</v>
      </c>
      <c r="F74" s="129">
        <v>-69722715</v>
      </c>
    </row>
    <row r="75" spans="1:6">
      <c r="A75" s="131"/>
      <c r="B75" s="132" t="s">
        <v>251</v>
      </c>
      <c r="C75" s="133">
        <v>2127446888</v>
      </c>
      <c r="D75" s="133">
        <v>204661121</v>
      </c>
      <c r="E75" s="135">
        <v>12.3808944343447</v>
      </c>
      <c r="F75" s="133">
        <v>-47626314</v>
      </c>
    </row>
    <row r="76" spans="1:6">
      <c r="A76" s="131"/>
      <c r="B76" s="132" t="s">
        <v>249</v>
      </c>
      <c r="C76" s="133">
        <v>-334457337</v>
      </c>
      <c r="D76" s="133">
        <v>4203101</v>
      </c>
      <c r="E76" s="135">
        <v>-3.36523650847582</v>
      </c>
      <c r="F76" s="133">
        <v>-7052179</v>
      </c>
    </row>
    <row r="77" spans="1:6">
      <c r="A77" s="131"/>
      <c r="B77" s="132" t="s">
        <v>119</v>
      </c>
      <c r="C77" s="133">
        <v>408743840</v>
      </c>
      <c r="D77" s="133">
        <v>-74238331</v>
      </c>
      <c r="E77" s="135">
        <v>-14.785506796604199</v>
      </c>
      <c r="F77" s="133">
        <v>-14019222</v>
      </c>
    </row>
    <row r="78" spans="1:6" ht="39.6">
      <c r="A78" s="131"/>
      <c r="B78" s="136" t="s">
        <v>243</v>
      </c>
      <c r="C78" s="133">
        <v>17475558</v>
      </c>
      <c r="D78" s="133">
        <v>-12385586</v>
      </c>
      <c r="E78" s="135">
        <v>-44.069919646291197</v>
      </c>
      <c r="F78" s="133">
        <v>-5309057</v>
      </c>
    </row>
    <row r="79" spans="1:6" ht="26.4">
      <c r="A79" s="131"/>
      <c r="B79" s="136" t="s">
        <v>245</v>
      </c>
      <c r="C79" s="133">
        <v>56810945</v>
      </c>
      <c r="D79" s="133">
        <v>-57658256</v>
      </c>
      <c r="E79" s="135">
        <v>-73.818727672686506</v>
      </c>
      <c r="F79" s="133">
        <v>-15751458</v>
      </c>
    </row>
    <row r="80" spans="1:6" ht="26.4">
      <c r="A80" s="131"/>
      <c r="B80" s="136" t="s">
        <v>247</v>
      </c>
      <c r="C80" s="133">
        <v>334457337</v>
      </c>
      <c r="D80" s="133">
        <v>-4194489</v>
      </c>
      <c r="E80" s="135">
        <v>-3.3594066468334001</v>
      </c>
      <c r="F80" s="133">
        <v>7041293</v>
      </c>
    </row>
    <row r="81" spans="1:6">
      <c r="A81" s="131"/>
      <c r="B81" s="132" t="s">
        <v>253</v>
      </c>
      <c r="C81" s="133">
        <v>-31306441</v>
      </c>
      <c r="D81" s="133">
        <v>-9844888</v>
      </c>
      <c r="E81" s="135">
        <v>41.395406065236301</v>
      </c>
      <c r="F81" s="133">
        <v>-1025000</v>
      </c>
    </row>
    <row r="82" spans="1:6">
      <c r="A82" s="128"/>
      <c r="B82" s="128" t="s">
        <v>443</v>
      </c>
      <c r="C82" s="129">
        <v>4083782241</v>
      </c>
      <c r="D82" s="129">
        <v>1710604461.2</v>
      </c>
      <c r="E82" s="130">
        <v>34.272299616664398</v>
      </c>
      <c r="F82" s="129">
        <v>311041840.20000005</v>
      </c>
    </row>
    <row r="83" spans="1:6">
      <c r="A83" s="131"/>
      <c r="B83" s="140" t="s">
        <v>444</v>
      </c>
      <c r="C83" s="133">
        <v>15000</v>
      </c>
      <c r="D83" s="142">
        <v>1559</v>
      </c>
      <c r="E83" s="135">
        <v>10.391400000000001</v>
      </c>
      <c r="F83" s="133">
        <v>0</v>
      </c>
    </row>
    <row r="84" spans="1:6">
      <c r="A84" s="128" t="s">
        <v>445</v>
      </c>
      <c r="B84" s="128" t="s">
        <v>446</v>
      </c>
      <c r="C84" s="129">
        <v>4083767241</v>
      </c>
      <c r="D84" s="129">
        <v>1710602902.2</v>
      </c>
      <c r="E84" s="130">
        <v>34.272387335821101</v>
      </c>
      <c r="F84" s="129">
        <v>311041840.20000005</v>
      </c>
    </row>
    <row r="85" spans="1:6">
      <c r="A85" s="128"/>
      <c r="B85" s="128" t="s">
        <v>447</v>
      </c>
      <c r="C85" s="129">
        <v>4082168133</v>
      </c>
      <c r="D85" s="129">
        <v>1710200945</v>
      </c>
      <c r="E85" s="130">
        <v>34.278753875863501</v>
      </c>
      <c r="F85" s="129">
        <v>310884578</v>
      </c>
    </row>
    <row r="86" spans="1:6">
      <c r="A86" s="131"/>
      <c r="B86" s="140" t="s">
        <v>444</v>
      </c>
      <c r="C86" s="133">
        <v>15000</v>
      </c>
      <c r="D86" s="133">
        <v>1559</v>
      </c>
      <c r="E86" s="135">
        <v>10.391400000000001</v>
      </c>
      <c r="F86" s="133">
        <v>0</v>
      </c>
    </row>
    <row r="87" spans="1:6">
      <c r="A87" s="131" t="s">
        <v>448</v>
      </c>
      <c r="B87" s="131" t="s">
        <v>449</v>
      </c>
      <c r="C87" s="133">
        <v>4082153133</v>
      </c>
      <c r="D87" s="133">
        <v>1710199386</v>
      </c>
      <c r="E87" s="135">
        <v>34.278841650696101</v>
      </c>
      <c r="F87" s="133">
        <v>310884578</v>
      </c>
    </row>
    <row r="88" spans="1:6">
      <c r="A88" s="128"/>
      <c r="B88" s="128" t="s">
        <v>450</v>
      </c>
      <c r="C88" s="129">
        <v>1614108</v>
      </c>
      <c r="D88" s="129">
        <v>403516.2</v>
      </c>
      <c r="E88" s="130">
        <v>16.557268291502201</v>
      </c>
      <c r="F88" s="129">
        <v>157262.20000000001</v>
      </c>
    </row>
    <row r="89" spans="1:6">
      <c r="A89" s="131" t="s">
        <v>451</v>
      </c>
      <c r="B89" s="131" t="s">
        <v>452</v>
      </c>
      <c r="C89" s="133">
        <v>1614108</v>
      </c>
      <c r="D89" s="133">
        <v>403516.2</v>
      </c>
      <c r="E89" s="135">
        <v>16.557268291502201</v>
      </c>
      <c r="F89" s="133">
        <v>157262.20000000001</v>
      </c>
    </row>
    <row r="90" spans="1:6">
      <c r="A90" s="128"/>
      <c r="B90" s="128" t="s">
        <v>453</v>
      </c>
      <c r="C90" s="129">
        <v>113429356</v>
      </c>
      <c r="D90" s="141">
        <v>-18273460.200000048</v>
      </c>
      <c r="E90" s="130">
        <v>-52.146045085541999</v>
      </c>
      <c r="F90" s="129">
        <v>40875462.799999952</v>
      </c>
    </row>
    <row r="91" spans="1:6">
      <c r="A91" s="128"/>
      <c r="B91" s="128" t="s">
        <v>117</v>
      </c>
      <c r="C91" s="129">
        <v>-113429356</v>
      </c>
      <c r="D91" s="141">
        <v>18273460</v>
      </c>
      <c r="E91" s="130">
        <v>-52.146045085541999</v>
      </c>
      <c r="F91" s="129">
        <v>-40875463</v>
      </c>
    </row>
    <row r="92" spans="1:6">
      <c r="A92" s="131"/>
      <c r="B92" s="132" t="s">
        <v>119</v>
      </c>
      <c r="C92" s="133">
        <v>-113429356</v>
      </c>
      <c r="D92" s="133">
        <v>18273460</v>
      </c>
      <c r="E92" s="135">
        <v>-52.146045085541999</v>
      </c>
      <c r="F92" s="133">
        <v>-40875463</v>
      </c>
    </row>
    <row r="93" spans="1:6" ht="26.4">
      <c r="A93" s="131"/>
      <c r="B93" s="136" t="s">
        <v>121</v>
      </c>
      <c r="C93" s="133">
        <v>-113429356</v>
      </c>
      <c r="D93" s="133">
        <v>18273460</v>
      </c>
      <c r="E93" s="135">
        <v>-52.146045085541999</v>
      </c>
      <c r="F93" s="133">
        <v>-40875463</v>
      </c>
    </row>
    <row r="94" spans="1:6">
      <c r="A94" s="315"/>
      <c r="B94" s="315"/>
      <c r="C94" s="315"/>
      <c r="D94" s="315"/>
      <c r="E94" s="315"/>
      <c r="F94" s="316"/>
    </row>
    <row r="95" spans="1:6">
      <c r="C95" s="315"/>
    </row>
  </sheetData>
  <mergeCells count="4">
    <mergeCell ref="E1:F1"/>
    <mergeCell ref="A2:F2"/>
    <mergeCell ref="A3:F3"/>
    <mergeCell ref="A4:F4"/>
  </mergeCells>
  <printOptions horizontalCentered="1"/>
  <pageMargins left="1.1811023622047245" right="0.59055118110236227" top="0.78740157480314965" bottom="0.78740157480314965" header="0.39370078740157483" footer="0.39370078740157483"/>
  <pageSetup paperSize="9" scale="72" firstPageNumber="3"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zoomScaleNormal="100" workbookViewId="0">
      <selection activeCell="I11" sqref="I11"/>
    </sheetView>
  </sheetViews>
  <sheetFormatPr defaultColWidth="9.33203125" defaultRowHeight="13.2"/>
  <cols>
    <col min="1" max="1" width="12.33203125" style="313" customWidth="1"/>
    <col min="2" max="2" width="59.44140625" style="313" customWidth="1"/>
    <col min="3" max="3" width="14.77734375" style="225" customWidth="1"/>
    <col min="4" max="4" width="14.44140625" style="225" customWidth="1"/>
    <col min="5" max="5" width="9.44140625" style="227" customWidth="1"/>
    <col min="6" max="6" width="13" style="225" customWidth="1"/>
    <col min="7" max="16384" width="9.33203125" style="7"/>
  </cols>
  <sheetData>
    <row r="1" spans="1:6">
      <c r="A1" s="261"/>
      <c r="B1" s="261"/>
      <c r="C1" s="261"/>
      <c r="D1" s="26"/>
      <c r="E1" s="27"/>
      <c r="F1" s="27" t="s">
        <v>32</v>
      </c>
    </row>
    <row r="2" spans="1:6">
      <c r="A2" s="338"/>
      <c r="B2" s="338"/>
      <c r="C2" s="262"/>
      <c r="D2" s="28"/>
      <c r="E2" s="29"/>
      <c r="F2" s="29" t="s">
        <v>297</v>
      </c>
    </row>
    <row r="3" spans="1:6" ht="51.75" customHeight="1">
      <c r="A3" s="339" t="s">
        <v>298</v>
      </c>
      <c r="B3" s="339"/>
      <c r="C3" s="339"/>
      <c r="D3" s="339"/>
      <c r="E3" s="339"/>
      <c r="F3" s="339"/>
    </row>
    <row r="4" spans="1:6">
      <c r="A4" s="263"/>
      <c r="B4" s="30"/>
      <c r="C4" s="30"/>
      <c r="D4" s="30"/>
      <c r="E4" s="31"/>
      <c r="F4" s="32" t="s">
        <v>34</v>
      </c>
    </row>
    <row r="5" spans="1:6" ht="52.8">
      <c r="A5" s="264" t="s">
        <v>299</v>
      </c>
      <c r="B5" s="264" t="s">
        <v>300</v>
      </c>
      <c r="C5" s="265" t="s">
        <v>37</v>
      </c>
      <c r="D5" s="265" t="s">
        <v>38</v>
      </c>
      <c r="E5" s="266" t="s">
        <v>158</v>
      </c>
      <c r="F5" s="265" t="s">
        <v>159</v>
      </c>
    </row>
    <row r="6" spans="1:6">
      <c r="A6" s="267">
        <v>1</v>
      </c>
      <c r="B6" s="267">
        <v>2</v>
      </c>
      <c r="C6" s="268">
        <v>3</v>
      </c>
      <c r="D6" s="268">
        <v>4</v>
      </c>
      <c r="E6" s="268">
        <v>5</v>
      </c>
      <c r="F6" s="268">
        <v>6</v>
      </c>
    </row>
    <row r="7" spans="1:6">
      <c r="A7" s="269"/>
      <c r="B7" s="269" t="s">
        <v>301</v>
      </c>
      <c r="C7" s="270">
        <v>178836733</v>
      </c>
      <c r="D7" s="270">
        <v>74781271</v>
      </c>
      <c r="E7" s="271">
        <v>41.815386439652755</v>
      </c>
      <c r="F7" s="270">
        <v>15852009</v>
      </c>
    </row>
    <row r="8" spans="1:6">
      <c r="A8" s="269"/>
      <c r="B8" s="269" t="s">
        <v>302</v>
      </c>
      <c r="C8" s="270">
        <v>4190000</v>
      </c>
      <c r="D8" s="270">
        <v>1520607</v>
      </c>
      <c r="E8" s="271">
        <v>36.29133651551313</v>
      </c>
      <c r="F8" s="270">
        <v>291526</v>
      </c>
    </row>
    <row r="9" spans="1:6">
      <c r="A9" s="272">
        <v>9191</v>
      </c>
      <c r="B9" s="273" t="s">
        <v>303</v>
      </c>
      <c r="C9" s="274">
        <v>4000000</v>
      </c>
      <c r="D9" s="275">
        <v>1411393</v>
      </c>
      <c r="E9" s="276">
        <v>35.284824999999998</v>
      </c>
      <c r="F9" s="275">
        <v>277289</v>
      </c>
    </row>
    <row r="10" spans="1:6" ht="26.4">
      <c r="A10" s="272">
        <v>9216</v>
      </c>
      <c r="B10" s="273" t="s">
        <v>304</v>
      </c>
      <c r="C10" s="277">
        <v>190000</v>
      </c>
      <c r="D10" s="275">
        <v>109214</v>
      </c>
      <c r="E10" s="276">
        <v>57.481052631578947</v>
      </c>
      <c r="F10" s="275">
        <v>14237</v>
      </c>
    </row>
    <row r="11" spans="1:6">
      <c r="A11" s="272"/>
      <c r="B11" s="278" t="s">
        <v>305</v>
      </c>
      <c r="C11" s="279">
        <v>56044287</v>
      </c>
      <c r="D11" s="280">
        <v>21845050</v>
      </c>
      <c r="E11" s="271">
        <v>38.978192371329477</v>
      </c>
      <c r="F11" s="270">
        <v>5312625</v>
      </c>
    </row>
    <row r="12" spans="1:6" ht="26.4">
      <c r="A12" s="272">
        <v>9210</v>
      </c>
      <c r="B12" s="273" t="s">
        <v>306</v>
      </c>
      <c r="C12" s="274">
        <v>14240</v>
      </c>
      <c r="D12" s="275">
        <v>3360</v>
      </c>
      <c r="E12" s="276">
        <v>23.595505617977526</v>
      </c>
      <c r="F12" s="275">
        <v>160</v>
      </c>
    </row>
    <row r="13" spans="1:6">
      <c r="A13" s="272">
        <v>9292</v>
      </c>
      <c r="B13" s="273" t="s">
        <v>307</v>
      </c>
      <c r="C13" s="274">
        <v>3616500</v>
      </c>
      <c r="D13" s="275">
        <v>451789</v>
      </c>
      <c r="E13" s="276">
        <v>12.492437439513342</v>
      </c>
      <c r="F13" s="275">
        <v>237855</v>
      </c>
    </row>
    <row r="14" spans="1:6" ht="39.6">
      <c r="A14" s="272">
        <v>9299</v>
      </c>
      <c r="B14" s="273" t="s">
        <v>308</v>
      </c>
      <c r="C14" s="274">
        <v>1828100</v>
      </c>
      <c r="D14" s="275">
        <v>59601</v>
      </c>
      <c r="E14" s="276">
        <v>3.2602702259176191</v>
      </c>
      <c r="F14" s="275">
        <v>28501</v>
      </c>
    </row>
    <row r="15" spans="1:6">
      <c r="A15" s="272">
        <v>9380</v>
      </c>
      <c r="B15" s="273" t="s">
        <v>309</v>
      </c>
      <c r="C15" s="274">
        <v>50073047</v>
      </c>
      <c r="D15" s="275">
        <v>21010879</v>
      </c>
      <c r="E15" s="276">
        <v>41.960456290986251</v>
      </c>
      <c r="F15" s="275">
        <v>4985771</v>
      </c>
    </row>
    <row r="16" spans="1:6" ht="26.4">
      <c r="A16" s="272">
        <v>9399</v>
      </c>
      <c r="B16" s="273" t="s">
        <v>310</v>
      </c>
      <c r="C16" s="274">
        <v>465800</v>
      </c>
      <c r="D16" s="275">
        <v>305861</v>
      </c>
      <c r="E16" s="276">
        <v>65.663589523400603</v>
      </c>
      <c r="F16" s="275">
        <v>57978</v>
      </c>
    </row>
    <row r="17" spans="1:6" ht="26.4">
      <c r="A17" s="281">
        <v>12399</v>
      </c>
      <c r="B17" s="282" t="s">
        <v>311</v>
      </c>
      <c r="C17" s="274">
        <v>46600</v>
      </c>
      <c r="D17" s="275">
        <v>13560</v>
      </c>
      <c r="E17" s="276">
        <v>29.098712446351932</v>
      </c>
      <c r="F17" s="275">
        <v>2360</v>
      </c>
    </row>
    <row r="18" spans="1:6">
      <c r="A18" s="269"/>
      <c r="B18" s="269" t="s">
        <v>160</v>
      </c>
      <c r="C18" s="279">
        <v>6107742</v>
      </c>
      <c r="D18" s="283">
        <v>4341384</v>
      </c>
      <c r="E18" s="271">
        <v>71.080016149994549</v>
      </c>
      <c r="F18" s="270">
        <v>483626</v>
      </c>
    </row>
    <row r="19" spans="1:6" ht="26.4">
      <c r="A19" s="272">
        <v>9214</v>
      </c>
      <c r="B19" s="273" t="s">
        <v>312</v>
      </c>
      <c r="C19" s="274">
        <v>125000</v>
      </c>
      <c r="D19" s="275">
        <v>55546</v>
      </c>
      <c r="E19" s="276">
        <v>44.436799999999998</v>
      </c>
      <c r="F19" s="275">
        <v>16505</v>
      </c>
    </row>
    <row r="20" spans="1:6">
      <c r="A20" s="272">
        <v>9260</v>
      </c>
      <c r="B20" s="273" t="s">
        <v>313</v>
      </c>
      <c r="C20" s="274">
        <v>350000</v>
      </c>
      <c r="D20" s="275">
        <v>122289</v>
      </c>
      <c r="E20" s="276">
        <v>34.939714285714288</v>
      </c>
      <c r="F20" s="275">
        <v>21059</v>
      </c>
    </row>
    <row r="21" spans="1:6" ht="39.6">
      <c r="A21" s="272">
        <v>9299</v>
      </c>
      <c r="B21" s="284" t="s">
        <v>308</v>
      </c>
      <c r="C21" s="274">
        <v>78800</v>
      </c>
      <c r="D21" s="275">
        <v>107824</v>
      </c>
      <c r="E21" s="276">
        <v>136.83248730964468</v>
      </c>
      <c r="F21" s="275">
        <v>42603</v>
      </c>
    </row>
    <row r="22" spans="1:6">
      <c r="A22" s="281">
        <v>9340</v>
      </c>
      <c r="B22" s="282" t="s">
        <v>314</v>
      </c>
      <c r="C22" s="274">
        <v>3716020</v>
      </c>
      <c r="D22" s="275">
        <v>1861060</v>
      </c>
      <c r="E22" s="276">
        <v>50.082077060941543</v>
      </c>
      <c r="F22" s="275">
        <v>93720</v>
      </c>
    </row>
    <row r="23" spans="1:6" ht="26.4">
      <c r="A23" s="272">
        <v>10121</v>
      </c>
      <c r="B23" s="273" t="s">
        <v>315</v>
      </c>
      <c r="C23" s="274">
        <v>900000</v>
      </c>
      <c r="D23" s="275">
        <v>796428</v>
      </c>
      <c r="E23" s="276">
        <v>88.492000000000004</v>
      </c>
      <c r="F23" s="275">
        <v>157298</v>
      </c>
    </row>
    <row r="24" spans="1:6">
      <c r="A24" s="272">
        <v>10123</v>
      </c>
      <c r="B24" s="273" t="s">
        <v>316</v>
      </c>
      <c r="C24" s="274">
        <v>110000</v>
      </c>
      <c r="D24" s="275">
        <v>80756</v>
      </c>
      <c r="E24" s="276">
        <v>73.414545454545461</v>
      </c>
      <c r="F24" s="275">
        <v>21585</v>
      </c>
    </row>
    <row r="25" spans="1:6">
      <c r="A25" s="272">
        <v>10300</v>
      </c>
      <c r="B25" s="273" t="s">
        <v>317</v>
      </c>
      <c r="C25" s="274">
        <v>1000</v>
      </c>
      <c r="D25" s="275">
        <v>1755</v>
      </c>
      <c r="E25" s="276">
        <v>175.5</v>
      </c>
      <c r="F25" s="275">
        <v>0</v>
      </c>
    </row>
    <row r="26" spans="1:6" ht="26.4">
      <c r="A26" s="272">
        <v>12120</v>
      </c>
      <c r="B26" s="273" t="s">
        <v>318</v>
      </c>
      <c r="C26" s="274">
        <v>30000</v>
      </c>
      <c r="D26" s="275">
        <v>16286</v>
      </c>
      <c r="E26" s="276">
        <v>54.286666666666669</v>
      </c>
      <c r="F26" s="275">
        <v>1625</v>
      </c>
    </row>
    <row r="27" spans="1:6" ht="26.4">
      <c r="A27" s="281">
        <v>12190</v>
      </c>
      <c r="B27" s="282" t="s">
        <v>319</v>
      </c>
      <c r="C27" s="274">
        <v>796922</v>
      </c>
      <c r="D27" s="33">
        <v>1299440</v>
      </c>
      <c r="E27" s="276">
        <v>163.05736320493099</v>
      </c>
      <c r="F27" s="275">
        <v>129231</v>
      </c>
    </row>
    <row r="28" spans="1:6">
      <c r="A28" s="269"/>
      <c r="B28" s="278" t="s">
        <v>320</v>
      </c>
      <c r="C28" s="279">
        <v>48779087</v>
      </c>
      <c r="D28" s="285">
        <v>21647223</v>
      </c>
      <c r="E28" s="271">
        <v>44.378081533178346</v>
      </c>
      <c r="F28" s="270">
        <v>4867706</v>
      </c>
    </row>
    <row r="29" spans="1:6" ht="39.6">
      <c r="A29" s="272">
        <v>9131</v>
      </c>
      <c r="B29" s="273" t="s">
        <v>321</v>
      </c>
      <c r="C29" s="274">
        <v>140035</v>
      </c>
      <c r="D29" s="275">
        <v>69781</v>
      </c>
      <c r="E29" s="276">
        <v>49.831113650158883</v>
      </c>
      <c r="F29" s="275">
        <v>14322</v>
      </c>
    </row>
    <row r="30" spans="1:6" ht="26.4">
      <c r="A30" s="272">
        <v>9138</v>
      </c>
      <c r="B30" s="273" t="s">
        <v>322</v>
      </c>
      <c r="C30" s="274">
        <v>450</v>
      </c>
      <c r="D30" s="275">
        <v>710</v>
      </c>
      <c r="E30" s="276">
        <v>157.77777777777777</v>
      </c>
      <c r="F30" s="275">
        <v>50</v>
      </c>
    </row>
    <row r="31" spans="1:6">
      <c r="A31" s="272">
        <v>9181</v>
      </c>
      <c r="B31" s="273" t="s">
        <v>323</v>
      </c>
      <c r="C31" s="274">
        <v>8794080</v>
      </c>
      <c r="D31" s="275">
        <v>3504851</v>
      </c>
      <c r="E31" s="276">
        <v>39.854663591870896</v>
      </c>
      <c r="F31" s="275">
        <v>639376</v>
      </c>
    </row>
    <row r="32" spans="1:6">
      <c r="A32" s="272">
        <v>9182</v>
      </c>
      <c r="B32" s="273" t="s">
        <v>324</v>
      </c>
      <c r="C32" s="274">
        <v>6582173</v>
      </c>
      <c r="D32" s="275">
        <v>3323514</v>
      </c>
      <c r="E32" s="276">
        <v>50.492656452511966</v>
      </c>
      <c r="F32" s="275">
        <v>570438</v>
      </c>
    </row>
    <row r="33" spans="1:6">
      <c r="A33" s="272">
        <v>9183</v>
      </c>
      <c r="B33" s="282" t="s">
        <v>325</v>
      </c>
      <c r="C33" s="274">
        <v>805065</v>
      </c>
      <c r="D33" s="275">
        <v>273359</v>
      </c>
      <c r="E33" s="276">
        <v>33.95489805171011</v>
      </c>
      <c r="F33" s="275">
        <v>44216</v>
      </c>
    </row>
    <row r="34" spans="1:6" ht="39.6">
      <c r="A34" s="272">
        <v>9185</v>
      </c>
      <c r="B34" s="273" t="s">
        <v>326</v>
      </c>
      <c r="C34" s="274">
        <v>6006500</v>
      </c>
      <c r="D34" s="275">
        <v>3336399</v>
      </c>
      <c r="E34" s="276">
        <v>55.546474652459835</v>
      </c>
      <c r="F34" s="275">
        <v>846350</v>
      </c>
    </row>
    <row r="35" spans="1:6">
      <c r="A35" s="272">
        <v>9186</v>
      </c>
      <c r="B35" s="273" t="s">
        <v>327</v>
      </c>
      <c r="C35" s="274">
        <v>25620</v>
      </c>
      <c r="D35" s="275">
        <v>18524</v>
      </c>
      <c r="E35" s="276">
        <v>72.302888368462135</v>
      </c>
      <c r="F35" s="275">
        <v>4280</v>
      </c>
    </row>
    <row r="36" spans="1:6">
      <c r="A36" s="272">
        <v>9196</v>
      </c>
      <c r="B36" s="273" t="s">
        <v>328</v>
      </c>
      <c r="C36" s="274">
        <v>15555</v>
      </c>
      <c r="D36" s="275">
        <v>12744</v>
      </c>
      <c r="E36" s="276">
        <v>81.928640308582445</v>
      </c>
      <c r="F36" s="275">
        <v>1942</v>
      </c>
    </row>
    <row r="37" spans="1:6" ht="26.4">
      <c r="A37" s="272">
        <v>9197</v>
      </c>
      <c r="B37" s="273" t="s">
        <v>329</v>
      </c>
      <c r="C37" s="274">
        <v>3201</v>
      </c>
      <c r="D37" s="275">
        <v>1327</v>
      </c>
      <c r="E37" s="276">
        <v>41.455795064042491</v>
      </c>
      <c r="F37" s="275">
        <v>187</v>
      </c>
    </row>
    <row r="38" spans="1:6" ht="26.4">
      <c r="A38" s="272">
        <v>9219</v>
      </c>
      <c r="B38" s="273" t="s">
        <v>306</v>
      </c>
      <c r="C38" s="274">
        <v>41108</v>
      </c>
      <c r="D38" s="275">
        <v>55479</v>
      </c>
      <c r="E38" s="276">
        <v>134.95913204242481</v>
      </c>
      <c r="F38" s="275">
        <v>4949</v>
      </c>
    </row>
    <row r="39" spans="1:6" ht="39.6">
      <c r="A39" s="272">
        <v>9220</v>
      </c>
      <c r="B39" s="273" t="s">
        <v>330</v>
      </c>
      <c r="C39" s="274">
        <v>59848</v>
      </c>
      <c r="D39" s="275">
        <v>33968</v>
      </c>
      <c r="E39" s="276">
        <v>56.757118032348622</v>
      </c>
      <c r="F39" s="275">
        <v>6228</v>
      </c>
    </row>
    <row r="40" spans="1:6" ht="52.8">
      <c r="A40" s="272">
        <v>9393</v>
      </c>
      <c r="B40" s="273" t="s">
        <v>331</v>
      </c>
      <c r="C40" s="274">
        <v>86340</v>
      </c>
      <c r="D40" s="275">
        <v>34148</v>
      </c>
      <c r="E40" s="276">
        <v>39.550613852212187</v>
      </c>
      <c r="F40" s="275">
        <v>6893</v>
      </c>
    </row>
    <row r="41" spans="1:6">
      <c r="A41" s="272">
        <v>10112</v>
      </c>
      <c r="B41" s="273" t="s">
        <v>332</v>
      </c>
      <c r="C41" s="274">
        <v>1433723</v>
      </c>
      <c r="D41" s="275">
        <v>531629</v>
      </c>
      <c r="E41" s="276">
        <v>37.080314677242399</v>
      </c>
      <c r="F41" s="275">
        <v>114776</v>
      </c>
    </row>
    <row r="42" spans="1:6">
      <c r="A42" s="272">
        <v>10115</v>
      </c>
      <c r="B42" s="273" t="s">
        <v>333</v>
      </c>
      <c r="C42" s="274">
        <v>53000</v>
      </c>
      <c r="D42" s="275">
        <v>29849</v>
      </c>
      <c r="E42" s="276">
        <v>56.318867924528305</v>
      </c>
      <c r="F42" s="275">
        <v>4329</v>
      </c>
    </row>
    <row r="43" spans="1:6">
      <c r="A43" s="272">
        <v>10117</v>
      </c>
      <c r="B43" s="273" t="s">
        <v>334</v>
      </c>
      <c r="C43" s="274">
        <v>450036</v>
      </c>
      <c r="D43" s="275">
        <v>160501</v>
      </c>
      <c r="E43" s="276">
        <v>35.664035766027609</v>
      </c>
      <c r="F43" s="275">
        <v>35435</v>
      </c>
    </row>
    <row r="44" spans="1:6" ht="26.4">
      <c r="A44" s="272">
        <v>10151</v>
      </c>
      <c r="B44" s="273" t="s">
        <v>335</v>
      </c>
      <c r="C44" s="274">
        <v>4827796</v>
      </c>
      <c r="D44" s="275">
        <v>2409784</v>
      </c>
      <c r="E44" s="276">
        <v>49.914785131766131</v>
      </c>
      <c r="F44" s="275">
        <v>683115</v>
      </c>
    </row>
    <row r="45" spans="1:6" ht="26.4">
      <c r="A45" s="272">
        <v>10152</v>
      </c>
      <c r="B45" s="273" t="s">
        <v>336</v>
      </c>
      <c r="C45" s="274">
        <v>8407888</v>
      </c>
      <c r="D45" s="275">
        <v>3452311</v>
      </c>
      <c r="E45" s="276">
        <v>41.060382821464799</v>
      </c>
      <c r="F45" s="275">
        <v>964148</v>
      </c>
    </row>
    <row r="46" spans="1:6" ht="26.4">
      <c r="A46" s="272">
        <v>10153</v>
      </c>
      <c r="B46" s="273" t="s">
        <v>337</v>
      </c>
      <c r="C46" s="274">
        <v>10493008</v>
      </c>
      <c r="D46" s="275">
        <v>4353290</v>
      </c>
      <c r="E46" s="276">
        <v>41.487531506694744</v>
      </c>
      <c r="F46" s="275">
        <v>911322</v>
      </c>
    </row>
    <row r="47" spans="1:6">
      <c r="A47" s="272">
        <v>10196</v>
      </c>
      <c r="B47" s="273" t="s">
        <v>338</v>
      </c>
      <c r="C47" s="274">
        <v>101500</v>
      </c>
      <c r="D47" s="275">
        <v>24891</v>
      </c>
      <c r="E47" s="276">
        <v>24.523152709359604</v>
      </c>
      <c r="F47" s="275">
        <v>5170</v>
      </c>
    </row>
    <row r="48" spans="1:6" ht="26.4">
      <c r="A48" s="272">
        <v>12190</v>
      </c>
      <c r="B48" s="284" t="s">
        <v>319</v>
      </c>
      <c r="C48" s="274">
        <v>452161</v>
      </c>
      <c r="D48" s="286">
        <v>20164</v>
      </c>
      <c r="E48" s="276">
        <v>4.4594735061183961</v>
      </c>
      <c r="F48" s="275">
        <v>10180</v>
      </c>
    </row>
    <row r="49" spans="1:6">
      <c r="A49" s="272"/>
      <c r="B49" s="278" t="s">
        <v>161</v>
      </c>
      <c r="C49" s="279">
        <v>1041500</v>
      </c>
      <c r="D49" s="287">
        <v>934830</v>
      </c>
      <c r="E49" s="271">
        <v>89.758041286605859</v>
      </c>
      <c r="F49" s="270">
        <v>231811</v>
      </c>
    </row>
    <row r="50" spans="1:6" ht="39.6">
      <c r="A50" s="272">
        <v>9299</v>
      </c>
      <c r="B50" s="273" t="s">
        <v>308</v>
      </c>
      <c r="C50" s="288">
        <v>1500</v>
      </c>
      <c r="D50" s="275">
        <v>501240</v>
      </c>
      <c r="E50" s="276">
        <v>33416</v>
      </c>
      <c r="F50" s="275">
        <v>128892</v>
      </c>
    </row>
    <row r="51" spans="1:6" ht="26.4">
      <c r="A51" s="281">
        <v>9230</v>
      </c>
      <c r="B51" s="289" t="s">
        <v>339</v>
      </c>
      <c r="C51" s="288">
        <v>1040000</v>
      </c>
      <c r="D51" s="275">
        <v>433590</v>
      </c>
      <c r="E51" s="276">
        <v>0</v>
      </c>
      <c r="F51" s="275">
        <v>102919</v>
      </c>
    </row>
    <row r="52" spans="1:6">
      <c r="A52" s="269"/>
      <c r="B52" s="278" t="s">
        <v>340</v>
      </c>
      <c r="C52" s="279">
        <v>8207438</v>
      </c>
      <c r="D52" s="280">
        <v>2867728</v>
      </c>
      <c r="E52" s="271">
        <v>34.940599003001907</v>
      </c>
      <c r="F52" s="270">
        <v>360102</v>
      </c>
    </row>
    <row r="53" spans="1:6">
      <c r="A53" s="272">
        <v>9199</v>
      </c>
      <c r="B53" s="273" t="s">
        <v>341</v>
      </c>
      <c r="C53" s="288">
        <v>4533386</v>
      </c>
      <c r="D53" s="275">
        <v>1387304</v>
      </c>
      <c r="E53" s="276">
        <v>30.601938595125144</v>
      </c>
      <c r="F53" s="275">
        <v>96207</v>
      </c>
    </row>
    <row r="54" spans="1:6" ht="26.4">
      <c r="A54" s="272">
        <v>9219</v>
      </c>
      <c r="B54" s="284" t="s">
        <v>306</v>
      </c>
      <c r="C54" s="288">
        <v>1448</v>
      </c>
      <c r="D54" s="275">
        <v>592</v>
      </c>
      <c r="E54" s="276">
        <v>40.883977900552487</v>
      </c>
      <c r="F54" s="275">
        <v>290</v>
      </c>
    </row>
    <row r="55" spans="1:6" ht="52.8">
      <c r="A55" s="272">
        <v>9250</v>
      </c>
      <c r="B55" s="273" t="s">
        <v>342</v>
      </c>
      <c r="C55" s="288">
        <v>1192179</v>
      </c>
      <c r="D55" s="275">
        <v>474789</v>
      </c>
      <c r="E55" s="276">
        <v>39.825311467489364</v>
      </c>
      <c r="F55" s="275">
        <v>44604</v>
      </c>
    </row>
    <row r="56" spans="1:6" ht="39.6">
      <c r="A56" s="272">
        <v>9299</v>
      </c>
      <c r="B56" s="273" t="s">
        <v>308</v>
      </c>
      <c r="C56" s="288">
        <v>1850</v>
      </c>
      <c r="D56" s="275">
        <v>2426</v>
      </c>
      <c r="E56" s="276">
        <v>131.13513513513513</v>
      </c>
      <c r="F56" s="275">
        <v>1610</v>
      </c>
    </row>
    <row r="57" spans="1:6">
      <c r="A57" s="272">
        <v>10131</v>
      </c>
      <c r="B57" s="273" t="s">
        <v>343</v>
      </c>
      <c r="C57" s="288">
        <v>70000</v>
      </c>
      <c r="D57" s="275">
        <v>35955</v>
      </c>
      <c r="E57" s="276">
        <v>51.364285714285721</v>
      </c>
      <c r="F57" s="275">
        <v>7355</v>
      </c>
    </row>
    <row r="58" spans="1:6">
      <c r="A58" s="272">
        <v>10132</v>
      </c>
      <c r="B58" s="273" t="s">
        <v>344</v>
      </c>
      <c r="C58" s="288">
        <v>45532</v>
      </c>
      <c r="D58" s="275">
        <v>22128</v>
      </c>
      <c r="E58" s="276">
        <v>48.598787665817447</v>
      </c>
      <c r="F58" s="275">
        <v>4246</v>
      </c>
    </row>
    <row r="59" spans="1:6">
      <c r="A59" s="281">
        <v>10193</v>
      </c>
      <c r="B59" s="282" t="s">
        <v>345</v>
      </c>
      <c r="C59" s="288">
        <v>27576</v>
      </c>
      <c r="D59" s="275">
        <v>61163</v>
      </c>
      <c r="E59" s="276">
        <v>221.79794023788801</v>
      </c>
      <c r="F59" s="275">
        <v>12559</v>
      </c>
    </row>
    <row r="60" spans="1:6">
      <c r="A60" s="272">
        <v>12130</v>
      </c>
      <c r="B60" s="273" t="s">
        <v>346</v>
      </c>
      <c r="C60" s="288">
        <v>500</v>
      </c>
      <c r="D60" s="288">
        <v>368</v>
      </c>
      <c r="E60" s="276">
        <v>73.599999999999994</v>
      </c>
      <c r="F60" s="275">
        <v>368</v>
      </c>
    </row>
    <row r="61" spans="1:6" ht="26.4">
      <c r="A61" s="272">
        <v>12230</v>
      </c>
      <c r="B61" s="273" t="s">
        <v>347</v>
      </c>
      <c r="C61" s="288">
        <v>244000</v>
      </c>
      <c r="D61" s="275">
        <v>84812</v>
      </c>
      <c r="E61" s="276">
        <v>34.759016393442622</v>
      </c>
      <c r="F61" s="275">
        <v>6636</v>
      </c>
    </row>
    <row r="62" spans="1:6" ht="26.4">
      <c r="A62" s="272">
        <v>12240</v>
      </c>
      <c r="B62" s="273" t="s">
        <v>348</v>
      </c>
      <c r="C62" s="288">
        <v>862936</v>
      </c>
      <c r="D62" s="275">
        <v>326461</v>
      </c>
      <c r="E62" s="276">
        <v>37.831426664318094</v>
      </c>
      <c r="F62" s="275">
        <v>74486</v>
      </c>
    </row>
    <row r="63" spans="1:6" ht="26.4">
      <c r="A63" s="272">
        <v>12260</v>
      </c>
      <c r="B63" s="273" t="s">
        <v>349</v>
      </c>
      <c r="C63" s="288">
        <v>1158031</v>
      </c>
      <c r="D63" s="275">
        <v>444536</v>
      </c>
      <c r="E63" s="276">
        <v>38.387227975762308</v>
      </c>
      <c r="F63" s="275">
        <v>109309</v>
      </c>
    </row>
    <row r="64" spans="1:6" ht="26.4">
      <c r="A64" s="272">
        <v>12270</v>
      </c>
      <c r="B64" s="273" t="s">
        <v>350</v>
      </c>
      <c r="C64" s="288">
        <v>70000</v>
      </c>
      <c r="D64" s="275">
        <v>27194</v>
      </c>
      <c r="E64" s="276">
        <v>38.848571428571425</v>
      </c>
      <c r="F64" s="275">
        <v>2432</v>
      </c>
    </row>
    <row r="65" spans="1:6">
      <c r="A65" s="269"/>
      <c r="B65" s="278" t="s">
        <v>351</v>
      </c>
      <c r="C65" s="290">
        <v>32944560</v>
      </c>
      <c r="D65" s="287">
        <v>13442073</v>
      </c>
      <c r="E65" s="271">
        <v>40.802102076943811</v>
      </c>
      <c r="F65" s="270">
        <v>2737213</v>
      </c>
    </row>
    <row r="66" spans="1:6" ht="26.4">
      <c r="A66" s="272">
        <v>9219</v>
      </c>
      <c r="B66" s="273" t="s">
        <v>306</v>
      </c>
      <c r="C66" s="288">
        <v>34560</v>
      </c>
      <c r="D66" s="275">
        <v>40819</v>
      </c>
      <c r="E66" s="276">
        <v>118.1105324074074</v>
      </c>
      <c r="F66" s="275">
        <v>7324</v>
      </c>
    </row>
    <row r="67" spans="1:6" ht="39.6">
      <c r="A67" s="272">
        <v>9299</v>
      </c>
      <c r="B67" s="273" t="s">
        <v>308</v>
      </c>
      <c r="C67" s="288">
        <v>580000</v>
      </c>
      <c r="D67" s="275">
        <v>295157</v>
      </c>
      <c r="E67" s="276">
        <v>50.889137931034476</v>
      </c>
      <c r="F67" s="275">
        <v>50239</v>
      </c>
    </row>
    <row r="68" spans="1:6">
      <c r="A68" s="272">
        <v>9392</v>
      </c>
      <c r="B68" s="273" t="s">
        <v>352</v>
      </c>
      <c r="C68" s="288">
        <v>32330000</v>
      </c>
      <c r="D68" s="275">
        <v>13106097</v>
      </c>
      <c r="E68" s="276">
        <v>40.53849984534488</v>
      </c>
      <c r="F68" s="275">
        <v>2679650</v>
      </c>
    </row>
    <row r="69" spans="1:6">
      <c r="A69" s="269"/>
      <c r="B69" s="278" t="s">
        <v>353</v>
      </c>
      <c r="C69" s="290">
        <v>49501</v>
      </c>
      <c r="D69" s="287">
        <v>131994</v>
      </c>
      <c r="E69" s="271">
        <v>266.64915860285652</v>
      </c>
      <c r="F69" s="270">
        <v>35334</v>
      </c>
    </row>
    <row r="70" spans="1:6" ht="26.4">
      <c r="A70" s="272">
        <v>9219</v>
      </c>
      <c r="B70" s="273" t="s">
        <v>306</v>
      </c>
      <c r="C70" s="288">
        <v>10601</v>
      </c>
      <c r="D70" s="275">
        <v>6395</v>
      </c>
      <c r="E70" s="276">
        <v>60.324497688897274</v>
      </c>
      <c r="F70" s="275">
        <v>1153</v>
      </c>
    </row>
    <row r="71" spans="1:6">
      <c r="A71" s="272">
        <v>10198</v>
      </c>
      <c r="B71" s="273" t="s">
        <v>354</v>
      </c>
      <c r="C71" s="288">
        <v>38900</v>
      </c>
      <c r="D71" s="275">
        <v>125599</v>
      </c>
      <c r="E71" s="276">
        <v>322.87660668380465</v>
      </c>
      <c r="F71" s="275">
        <v>34181</v>
      </c>
    </row>
    <row r="72" spans="1:6">
      <c r="A72" s="269"/>
      <c r="B72" s="278" t="s">
        <v>355</v>
      </c>
      <c r="C72" s="290">
        <v>19886419</v>
      </c>
      <c r="D72" s="287">
        <v>7473501</v>
      </c>
      <c r="E72" s="271">
        <v>37.580928974693734</v>
      </c>
      <c r="F72" s="270">
        <v>1466459</v>
      </c>
    </row>
    <row r="73" spans="1:6">
      <c r="A73" s="272">
        <v>9112</v>
      </c>
      <c r="B73" s="273" t="s">
        <v>356</v>
      </c>
      <c r="C73" s="288">
        <v>10000000</v>
      </c>
      <c r="D73" s="275">
        <v>4249114</v>
      </c>
      <c r="E73" s="276">
        <v>42.491140000000001</v>
      </c>
      <c r="F73" s="275">
        <v>885043</v>
      </c>
    </row>
    <row r="74" spans="1:6">
      <c r="A74" s="272">
        <v>9113</v>
      </c>
      <c r="B74" s="273" t="s">
        <v>357</v>
      </c>
      <c r="C74" s="274">
        <v>345000</v>
      </c>
      <c r="D74" s="275">
        <v>179847</v>
      </c>
      <c r="E74" s="276">
        <v>52.129565217391303</v>
      </c>
      <c r="F74" s="275">
        <v>39249</v>
      </c>
    </row>
    <row r="75" spans="1:6">
      <c r="A75" s="272">
        <v>9114</v>
      </c>
      <c r="B75" s="273" t="s">
        <v>358</v>
      </c>
      <c r="C75" s="274">
        <v>130000</v>
      </c>
      <c r="D75" s="275">
        <v>37858</v>
      </c>
      <c r="E75" s="276">
        <v>29.12153846153846</v>
      </c>
      <c r="F75" s="275">
        <v>7995</v>
      </c>
    </row>
    <row r="76" spans="1:6">
      <c r="A76" s="272">
        <v>9132</v>
      </c>
      <c r="B76" s="273" t="s">
        <v>359</v>
      </c>
      <c r="C76" s="274">
        <v>1576538</v>
      </c>
      <c r="D76" s="275">
        <v>794593</v>
      </c>
      <c r="E76" s="276">
        <v>50.401132100843746</v>
      </c>
      <c r="F76" s="275">
        <v>96055</v>
      </c>
    </row>
    <row r="77" spans="1:6" ht="26.4">
      <c r="A77" s="272">
        <v>9136</v>
      </c>
      <c r="B77" s="282" t="s">
        <v>360</v>
      </c>
      <c r="C77" s="277">
        <v>42440</v>
      </c>
      <c r="D77" s="275">
        <v>16220</v>
      </c>
      <c r="E77" s="276">
        <v>38.218661639962299</v>
      </c>
      <c r="F77" s="275">
        <v>-20</v>
      </c>
    </row>
    <row r="78" spans="1:6" ht="26.4">
      <c r="A78" s="272">
        <v>9171</v>
      </c>
      <c r="B78" s="273" t="s">
        <v>361</v>
      </c>
      <c r="C78" s="291">
        <v>565837</v>
      </c>
      <c r="D78" s="275">
        <v>296053</v>
      </c>
      <c r="E78" s="276">
        <v>52.32125152649968</v>
      </c>
      <c r="F78" s="275">
        <v>58437</v>
      </c>
    </row>
    <row r="79" spans="1:6" ht="26.4">
      <c r="A79" s="272">
        <v>9172</v>
      </c>
      <c r="B79" s="273" t="s">
        <v>362</v>
      </c>
      <c r="C79" s="288">
        <v>1793865</v>
      </c>
      <c r="D79" s="275">
        <v>710118</v>
      </c>
      <c r="E79" s="276">
        <v>39.585922017543126</v>
      </c>
      <c r="F79" s="275">
        <v>155234</v>
      </c>
    </row>
    <row r="80" spans="1:6" ht="26.4">
      <c r="A80" s="272">
        <v>9173</v>
      </c>
      <c r="B80" s="273" t="s">
        <v>363</v>
      </c>
      <c r="C80" s="288">
        <v>1028793</v>
      </c>
      <c r="D80" s="275">
        <v>347307</v>
      </c>
      <c r="E80" s="276">
        <v>33.758686149691918</v>
      </c>
      <c r="F80" s="275">
        <v>56508</v>
      </c>
    </row>
    <row r="81" spans="1:6">
      <c r="A81" s="272">
        <v>9199</v>
      </c>
      <c r="B81" s="273" t="s">
        <v>341</v>
      </c>
      <c r="C81" s="288">
        <v>50000</v>
      </c>
      <c r="D81" s="288">
        <v>0</v>
      </c>
      <c r="E81" s="276">
        <v>0</v>
      </c>
      <c r="F81" s="275">
        <v>0</v>
      </c>
    </row>
    <row r="82" spans="1:6">
      <c r="A82" s="272">
        <v>9350</v>
      </c>
      <c r="B82" s="273" t="s">
        <v>364</v>
      </c>
      <c r="C82" s="288">
        <v>1139348</v>
      </c>
      <c r="D82" s="275">
        <v>30246</v>
      </c>
      <c r="E82" s="276">
        <v>2.654676183220579</v>
      </c>
      <c r="F82" s="275">
        <v>-4698</v>
      </c>
    </row>
    <row r="83" spans="1:6">
      <c r="A83" s="272">
        <v>10111</v>
      </c>
      <c r="B83" s="273" t="s">
        <v>365</v>
      </c>
      <c r="C83" s="288">
        <v>2900000</v>
      </c>
      <c r="D83" s="275">
        <v>736491</v>
      </c>
      <c r="E83" s="276">
        <v>25.396241379310347</v>
      </c>
      <c r="F83" s="275">
        <v>163728</v>
      </c>
    </row>
    <row r="84" spans="1:6">
      <c r="A84" s="272">
        <v>10192</v>
      </c>
      <c r="B84" s="273" t="s">
        <v>366</v>
      </c>
      <c r="C84" s="288">
        <v>200000</v>
      </c>
      <c r="D84" s="275">
        <v>24720</v>
      </c>
      <c r="E84" s="276">
        <v>12.36</v>
      </c>
      <c r="F84" s="275">
        <v>1800</v>
      </c>
    </row>
    <row r="85" spans="1:6">
      <c r="A85" s="272">
        <v>10195</v>
      </c>
      <c r="B85" s="273" t="s">
        <v>367</v>
      </c>
      <c r="C85" s="288">
        <v>35572</v>
      </c>
      <c r="D85" s="275">
        <v>25350</v>
      </c>
      <c r="E85" s="276">
        <v>71.263915439109411</v>
      </c>
      <c r="F85" s="275">
        <v>6114</v>
      </c>
    </row>
    <row r="86" spans="1:6">
      <c r="A86" s="272">
        <v>10197</v>
      </c>
      <c r="B86" s="273" t="s">
        <v>368</v>
      </c>
      <c r="C86" s="288">
        <v>77430</v>
      </c>
      <c r="D86" s="275">
        <v>5683</v>
      </c>
      <c r="E86" s="276">
        <v>7.3395324809505365</v>
      </c>
      <c r="F86" s="275">
        <v>1105</v>
      </c>
    </row>
    <row r="87" spans="1:6" ht="26.4">
      <c r="A87" s="272">
        <v>10199</v>
      </c>
      <c r="B87" s="273" t="s">
        <v>369</v>
      </c>
      <c r="C87" s="288">
        <v>1596</v>
      </c>
      <c r="D87" s="275">
        <v>19901</v>
      </c>
      <c r="E87" s="276">
        <v>1246.9298245614034</v>
      </c>
      <c r="F87" s="275">
        <v>-91</v>
      </c>
    </row>
    <row r="88" spans="1:6">
      <c r="A88" s="269"/>
      <c r="B88" s="278" t="s">
        <v>370</v>
      </c>
      <c r="C88" s="290">
        <v>947647</v>
      </c>
      <c r="D88" s="287">
        <v>442339</v>
      </c>
      <c r="E88" s="271">
        <v>46.677613077443389</v>
      </c>
      <c r="F88" s="270">
        <v>25254</v>
      </c>
    </row>
    <row r="89" spans="1:6">
      <c r="A89" s="272">
        <v>9212</v>
      </c>
      <c r="B89" s="273" t="s">
        <v>371</v>
      </c>
      <c r="C89" s="288">
        <v>3600</v>
      </c>
      <c r="D89" s="275">
        <v>626</v>
      </c>
      <c r="E89" s="276">
        <v>17.388888888888889</v>
      </c>
      <c r="F89" s="275">
        <v>78</v>
      </c>
    </row>
    <row r="90" spans="1:6" ht="26.4">
      <c r="A90" s="272">
        <v>9217</v>
      </c>
      <c r="B90" s="273" t="s">
        <v>372</v>
      </c>
      <c r="C90" s="288">
        <v>25434</v>
      </c>
      <c r="D90" s="275">
        <v>9106</v>
      </c>
      <c r="E90" s="276">
        <v>35.802469135802468</v>
      </c>
      <c r="F90" s="275">
        <v>1387</v>
      </c>
    </row>
    <row r="91" spans="1:6">
      <c r="A91" s="272">
        <v>9218</v>
      </c>
      <c r="B91" s="273" t="s">
        <v>373</v>
      </c>
      <c r="C91" s="288">
        <v>93363</v>
      </c>
      <c r="D91" s="275">
        <v>34246</v>
      </c>
      <c r="E91" s="276">
        <v>36.68048370339428</v>
      </c>
      <c r="F91" s="275">
        <v>4802</v>
      </c>
    </row>
    <row r="92" spans="1:6" ht="26.4">
      <c r="A92" s="272">
        <v>9219</v>
      </c>
      <c r="B92" s="273" t="s">
        <v>306</v>
      </c>
      <c r="C92" s="288">
        <v>8300</v>
      </c>
      <c r="D92" s="275">
        <v>470</v>
      </c>
      <c r="E92" s="276">
        <v>5.6626506024096388</v>
      </c>
      <c r="F92" s="275">
        <v>0</v>
      </c>
    </row>
    <row r="93" spans="1:6" ht="26.4">
      <c r="A93" s="272">
        <v>9291</v>
      </c>
      <c r="B93" s="273" t="s">
        <v>374</v>
      </c>
      <c r="C93" s="288">
        <v>70432</v>
      </c>
      <c r="D93" s="275">
        <v>54048</v>
      </c>
      <c r="E93" s="276">
        <v>76.737846433439344</v>
      </c>
      <c r="F93" s="275">
        <v>7947</v>
      </c>
    </row>
    <row r="94" spans="1:6">
      <c r="A94" s="272">
        <v>9293</v>
      </c>
      <c r="B94" s="273" t="s">
        <v>375</v>
      </c>
      <c r="C94" s="288">
        <v>82990</v>
      </c>
      <c r="D94" s="275">
        <v>24851</v>
      </c>
      <c r="E94" s="276">
        <v>29.944571635136764</v>
      </c>
      <c r="F94" s="275">
        <v>3686</v>
      </c>
    </row>
    <row r="95" spans="1:6" ht="26.4">
      <c r="A95" s="272">
        <v>9294</v>
      </c>
      <c r="B95" s="273" t="s">
        <v>376</v>
      </c>
      <c r="C95" s="288">
        <v>37979</v>
      </c>
      <c r="D95" s="275">
        <v>14268</v>
      </c>
      <c r="E95" s="276">
        <v>37.568129755917745</v>
      </c>
      <c r="F95" s="275">
        <v>3681</v>
      </c>
    </row>
    <row r="96" spans="1:6" ht="39.6">
      <c r="A96" s="272">
        <v>9299</v>
      </c>
      <c r="B96" s="273" t="s">
        <v>308</v>
      </c>
      <c r="C96" s="288">
        <v>65000</v>
      </c>
      <c r="D96" s="275">
        <v>24234</v>
      </c>
      <c r="E96" s="276">
        <v>37.283076923076926</v>
      </c>
      <c r="F96" s="275">
        <v>3350</v>
      </c>
    </row>
    <row r="97" spans="1:6">
      <c r="A97" s="272">
        <v>9370</v>
      </c>
      <c r="B97" s="273" t="s">
        <v>377</v>
      </c>
      <c r="C97" s="292">
        <v>555989</v>
      </c>
      <c r="D97" s="275">
        <v>278964</v>
      </c>
      <c r="E97" s="276">
        <v>50.174373953441517</v>
      </c>
      <c r="F97" s="275">
        <v>121</v>
      </c>
    </row>
    <row r="98" spans="1:6">
      <c r="A98" s="272">
        <v>9900</v>
      </c>
      <c r="B98" s="273" t="s">
        <v>378</v>
      </c>
      <c r="C98" s="293">
        <v>4560</v>
      </c>
      <c r="D98" s="275">
        <v>1526</v>
      </c>
      <c r="E98" s="276">
        <v>33.464912280701753</v>
      </c>
      <c r="F98" s="275">
        <v>202</v>
      </c>
    </row>
    <row r="99" spans="1:6">
      <c r="A99" s="269"/>
      <c r="B99" s="278" t="s">
        <v>379</v>
      </c>
      <c r="C99" s="294">
        <v>500717</v>
      </c>
      <c r="D99" s="287">
        <v>75882</v>
      </c>
      <c r="E99" s="271">
        <v>15.154668205792893</v>
      </c>
      <c r="F99" s="270">
        <v>16680</v>
      </c>
    </row>
    <row r="100" spans="1:6">
      <c r="A100" s="272">
        <v>9133</v>
      </c>
      <c r="B100" s="273" t="s">
        <v>380</v>
      </c>
      <c r="C100" s="288">
        <v>712</v>
      </c>
      <c r="D100" s="275">
        <v>114</v>
      </c>
      <c r="E100" s="276">
        <v>16.011235955056179</v>
      </c>
      <c r="F100" s="275">
        <v>29</v>
      </c>
    </row>
    <row r="101" spans="1:6">
      <c r="A101" s="272">
        <v>9199</v>
      </c>
      <c r="B101" s="273" t="s">
        <v>341</v>
      </c>
      <c r="C101" s="288">
        <v>500005</v>
      </c>
      <c r="D101" s="275">
        <v>75768</v>
      </c>
      <c r="E101" s="276">
        <v>15.153448465515346</v>
      </c>
      <c r="F101" s="275">
        <v>16651</v>
      </c>
    </row>
    <row r="102" spans="1:6">
      <c r="A102" s="272"/>
      <c r="B102" s="278" t="s">
        <v>381</v>
      </c>
      <c r="C102" s="290">
        <v>17835</v>
      </c>
      <c r="D102" s="287">
        <v>996</v>
      </c>
      <c r="E102" s="271">
        <v>5.5845248107653491</v>
      </c>
      <c r="F102" s="270">
        <v>48</v>
      </c>
    </row>
    <row r="103" spans="1:6" ht="26.4">
      <c r="A103" s="272">
        <v>9215</v>
      </c>
      <c r="B103" s="273" t="s">
        <v>382</v>
      </c>
      <c r="C103" s="288">
        <v>12855</v>
      </c>
      <c r="D103" s="295">
        <v>0</v>
      </c>
      <c r="E103" s="276">
        <v>0</v>
      </c>
      <c r="F103" s="275">
        <v>0</v>
      </c>
    </row>
    <row r="104" spans="1:6">
      <c r="A104" s="272">
        <v>9900</v>
      </c>
      <c r="B104" s="273" t="s">
        <v>378</v>
      </c>
      <c r="C104" s="288">
        <v>4980</v>
      </c>
      <c r="D104" s="215">
        <v>996</v>
      </c>
      <c r="E104" s="276">
        <v>20</v>
      </c>
      <c r="F104" s="275">
        <v>48</v>
      </c>
    </row>
    <row r="105" spans="1:6">
      <c r="A105" s="269"/>
      <c r="B105" s="278" t="s">
        <v>383</v>
      </c>
      <c r="C105" s="296">
        <v>120000</v>
      </c>
      <c r="D105" s="287">
        <v>57664</v>
      </c>
      <c r="E105" s="271">
        <v>48.053333333333335</v>
      </c>
      <c r="F105" s="270">
        <v>23625</v>
      </c>
    </row>
    <row r="106" spans="1:6" ht="39.6">
      <c r="A106" s="272">
        <v>9213</v>
      </c>
      <c r="B106" s="273" t="s">
        <v>384</v>
      </c>
      <c r="C106" s="274">
        <v>120000</v>
      </c>
      <c r="D106" s="275">
        <v>57664</v>
      </c>
      <c r="E106" s="276">
        <v>48.053333333333335</v>
      </c>
      <c r="F106" s="275">
        <v>23625</v>
      </c>
    </row>
    <row r="107" spans="1:6">
      <c r="A107" s="297" t="s">
        <v>122</v>
      </c>
      <c r="B107" s="273"/>
      <c r="C107" s="298"/>
      <c r="D107" s="299"/>
      <c r="E107" s="216"/>
      <c r="F107" s="215"/>
    </row>
    <row r="108" spans="1:6" ht="13.5" customHeight="1">
      <c r="A108" s="344" t="s">
        <v>364</v>
      </c>
      <c r="B108" s="345"/>
      <c r="C108" s="300">
        <v>2872800</v>
      </c>
      <c r="D108" s="301">
        <v>1280355.29</v>
      </c>
      <c r="E108" s="302">
        <v>44.568201406293511</v>
      </c>
      <c r="F108" s="303">
        <v>264180.61</v>
      </c>
    </row>
    <row r="109" spans="1:6" ht="26.25" customHeight="1">
      <c r="A109" s="344" t="s">
        <v>385</v>
      </c>
      <c r="B109" s="345"/>
      <c r="C109" s="300">
        <v>2872800</v>
      </c>
      <c r="D109" s="301">
        <v>1280355.29</v>
      </c>
      <c r="E109" s="302">
        <v>44.568201406293511</v>
      </c>
      <c r="F109" s="303">
        <v>264180.61</v>
      </c>
    </row>
    <row r="110" spans="1:6" ht="28.5" customHeight="1">
      <c r="A110" s="340" t="s">
        <v>386</v>
      </c>
      <c r="B110" s="341"/>
      <c r="C110" s="304"/>
      <c r="D110" s="305"/>
      <c r="E110" s="306"/>
      <c r="F110" s="215"/>
    </row>
    <row r="111" spans="1:6" ht="26.25" customHeight="1">
      <c r="A111" s="340" t="s">
        <v>387</v>
      </c>
      <c r="B111" s="341"/>
      <c r="C111" s="307">
        <v>1139348</v>
      </c>
      <c r="D111" s="308">
        <v>30245.79</v>
      </c>
      <c r="E111" s="309">
        <v>2.654657751626369</v>
      </c>
      <c r="F111" s="310">
        <v>-4697.8899999999994</v>
      </c>
    </row>
    <row r="112" spans="1:6" ht="24" customHeight="1">
      <c r="A112" s="341" t="s">
        <v>388</v>
      </c>
      <c r="B112" s="342"/>
      <c r="C112" s="307">
        <v>1733452</v>
      </c>
      <c r="D112" s="311">
        <v>1250109.5</v>
      </c>
      <c r="E112" s="309">
        <v>72.116764698416802</v>
      </c>
      <c r="F112" s="310">
        <v>268878.5</v>
      </c>
    </row>
    <row r="113" spans="1:6">
      <c r="A113" s="343"/>
      <c r="B113" s="343"/>
      <c r="C113" s="343"/>
      <c r="D113" s="343"/>
      <c r="E113" s="343"/>
      <c r="F113" s="343"/>
    </row>
    <row r="114" spans="1:6" ht="15.6">
      <c r="A114" s="312"/>
      <c r="C114" s="314"/>
      <c r="F114" s="314"/>
    </row>
    <row r="116" spans="1:6" ht="15.6">
      <c r="A116" s="312"/>
    </row>
  </sheetData>
  <mergeCells count="8">
    <mergeCell ref="A2:B2"/>
    <mergeCell ref="A3:F3"/>
    <mergeCell ref="A111:B111"/>
    <mergeCell ref="A112:B112"/>
    <mergeCell ref="A113:F113"/>
    <mergeCell ref="A110:B110"/>
    <mergeCell ref="A108:B108"/>
    <mergeCell ref="A109:B109"/>
  </mergeCells>
  <printOptions horizontalCentered="1"/>
  <pageMargins left="1.1811023622047245" right="0.59055118110236227" top="0.78740157480314965" bottom="0.78740157480314965" header="0.39370078740157483" footer="0.39370078740157483"/>
  <pageSetup paperSize="9" scale="70" firstPageNumber="5"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F120"/>
  <sheetViews>
    <sheetView zoomScaleNormal="100" workbookViewId="0">
      <selection activeCell="I11" sqref="I11"/>
    </sheetView>
  </sheetViews>
  <sheetFormatPr defaultColWidth="18" defaultRowHeight="13.2"/>
  <cols>
    <col min="1" max="1" width="18.77734375" style="17" customWidth="1"/>
    <col min="2" max="2" width="53.6640625" style="17" customWidth="1"/>
    <col min="3" max="4" width="18" style="16" customWidth="1"/>
    <col min="5" max="5" width="18" style="18" customWidth="1"/>
    <col min="6" max="6" width="18" style="5" customWidth="1"/>
    <col min="7" max="256" width="18" style="15"/>
    <col min="257" max="257" width="18.77734375" style="15" customWidth="1"/>
    <col min="258" max="258" width="53.6640625" style="15" customWidth="1"/>
    <col min="259" max="262" width="18" style="15" customWidth="1"/>
    <col min="263" max="512" width="18" style="15"/>
    <col min="513" max="513" width="18.77734375" style="15" customWidth="1"/>
    <col min="514" max="514" width="53.6640625" style="15" customWidth="1"/>
    <col min="515" max="518" width="18" style="15" customWidth="1"/>
    <col min="519" max="768" width="18" style="15"/>
    <col min="769" max="769" width="18.77734375" style="15" customWidth="1"/>
    <col min="770" max="770" width="53.6640625" style="15" customWidth="1"/>
    <col min="771" max="774" width="18" style="15" customWidth="1"/>
    <col min="775" max="1024" width="18" style="15"/>
    <col min="1025" max="1025" width="18.77734375" style="15" customWidth="1"/>
    <col min="1026" max="1026" width="53.6640625" style="15" customWidth="1"/>
    <col min="1027" max="1030" width="18" style="15" customWidth="1"/>
    <col min="1031" max="1280" width="18" style="15"/>
    <col min="1281" max="1281" width="18.77734375" style="15" customWidth="1"/>
    <col min="1282" max="1282" width="53.6640625" style="15" customWidth="1"/>
    <col min="1283" max="1286" width="18" style="15" customWidth="1"/>
    <col min="1287" max="1536" width="18" style="15"/>
    <col min="1537" max="1537" width="18.77734375" style="15" customWidth="1"/>
    <col min="1538" max="1538" width="53.6640625" style="15" customWidth="1"/>
    <col min="1539" max="1542" width="18" style="15" customWidth="1"/>
    <col min="1543" max="1792" width="18" style="15"/>
    <col min="1793" max="1793" width="18.77734375" style="15" customWidth="1"/>
    <col min="1794" max="1794" width="53.6640625" style="15" customWidth="1"/>
    <col min="1795" max="1798" width="18" style="15" customWidth="1"/>
    <col min="1799" max="2048" width="18" style="15"/>
    <col min="2049" max="2049" width="18.77734375" style="15" customWidth="1"/>
    <col min="2050" max="2050" width="53.6640625" style="15" customWidth="1"/>
    <col min="2051" max="2054" width="18" style="15" customWidth="1"/>
    <col min="2055" max="2304" width="18" style="15"/>
    <col min="2305" max="2305" width="18.77734375" style="15" customWidth="1"/>
    <col min="2306" max="2306" width="53.6640625" style="15" customWidth="1"/>
    <col min="2307" max="2310" width="18" style="15" customWidth="1"/>
    <col min="2311" max="2560" width="18" style="15"/>
    <col min="2561" max="2561" width="18.77734375" style="15" customWidth="1"/>
    <col min="2562" max="2562" width="53.6640625" style="15" customWidth="1"/>
    <col min="2563" max="2566" width="18" style="15" customWidth="1"/>
    <col min="2567" max="2816" width="18" style="15"/>
    <col min="2817" max="2817" width="18.77734375" style="15" customWidth="1"/>
    <col min="2818" max="2818" width="53.6640625" style="15" customWidth="1"/>
    <col min="2819" max="2822" width="18" style="15" customWidth="1"/>
    <col min="2823" max="3072" width="18" style="15"/>
    <col min="3073" max="3073" width="18.77734375" style="15" customWidth="1"/>
    <col min="3074" max="3074" width="53.6640625" style="15" customWidth="1"/>
    <col min="3075" max="3078" width="18" style="15" customWidth="1"/>
    <col min="3079" max="3328" width="18" style="15"/>
    <col min="3329" max="3329" width="18.77734375" style="15" customWidth="1"/>
    <col min="3330" max="3330" width="53.6640625" style="15" customWidth="1"/>
    <col min="3331" max="3334" width="18" style="15" customWidth="1"/>
    <col min="3335" max="3584" width="18" style="15"/>
    <col min="3585" max="3585" width="18.77734375" style="15" customWidth="1"/>
    <col min="3586" max="3586" width="53.6640625" style="15" customWidth="1"/>
    <col min="3587" max="3590" width="18" style="15" customWidth="1"/>
    <col min="3591" max="3840" width="18" style="15"/>
    <col min="3841" max="3841" width="18.77734375" style="15" customWidth="1"/>
    <col min="3842" max="3842" width="53.6640625" style="15" customWidth="1"/>
    <col min="3843" max="3846" width="18" style="15" customWidth="1"/>
    <col min="3847" max="4096" width="18" style="15"/>
    <col min="4097" max="4097" width="18.77734375" style="15" customWidth="1"/>
    <col min="4098" max="4098" width="53.6640625" style="15" customWidth="1"/>
    <col min="4099" max="4102" width="18" style="15" customWidth="1"/>
    <col min="4103" max="4352" width="18" style="15"/>
    <col min="4353" max="4353" width="18.77734375" style="15" customWidth="1"/>
    <col min="4354" max="4354" width="53.6640625" style="15" customWidth="1"/>
    <col min="4355" max="4358" width="18" style="15" customWidth="1"/>
    <col min="4359" max="4608" width="18" style="15"/>
    <col min="4609" max="4609" width="18.77734375" style="15" customWidth="1"/>
    <col min="4610" max="4610" width="53.6640625" style="15" customWidth="1"/>
    <col min="4611" max="4614" width="18" style="15" customWidth="1"/>
    <col min="4615" max="4864" width="18" style="15"/>
    <col min="4865" max="4865" width="18.77734375" style="15" customWidth="1"/>
    <col min="4866" max="4866" width="53.6640625" style="15" customWidth="1"/>
    <col min="4867" max="4870" width="18" style="15" customWidth="1"/>
    <col min="4871" max="5120" width="18" style="15"/>
    <col min="5121" max="5121" width="18.77734375" style="15" customWidth="1"/>
    <col min="5122" max="5122" width="53.6640625" style="15" customWidth="1"/>
    <col min="5123" max="5126" width="18" style="15" customWidth="1"/>
    <col min="5127" max="5376" width="18" style="15"/>
    <col min="5377" max="5377" width="18.77734375" style="15" customWidth="1"/>
    <col min="5378" max="5378" width="53.6640625" style="15" customWidth="1"/>
    <col min="5379" max="5382" width="18" style="15" customWidth="1"/>
    <col min="5383" max="5632" width="18" style="15"/>
    <col min="5633" max="5633" width="18.77734375" style="15" customWidth="1"/>
    <col min="5634" max="5634" width="53.6640625" style="15" customWidth="1"/>
    <col min="5635" max="5638" width="18" style="15" customWidth="1"/>
    <col min="5639" max="5888" width="18" style="15"/>
    <col min="5889" max="5889" width="18.77734375" style="15" customWidth="1"/>
    <col min="5890" max="5890" width="53.6640625" style="15" customWidth="1"/>
    <col min="5891" max="5894" width="18" style="15" customWidth="1"/>
    <col min="5895" max="6144" width="18" style="15"/>
    <col min="6145" max="6145" width="18.77734375" style="15" customWidth="1"/>
    <col min="6146" max="6146" width="53.6640625" style="15" customWidth="1"/>
    <col min="6147" max="6150" width="18" style="15" customWidth="1"/>
    <col min="6151" max="6400" width="18" style="15"/>
    <col min="6401" max="6401" width="18.77734375" style="15" customWidth="1"/>
    <col min="6402" max="6402" width="53.6640625" style="15" customWidth="1"/>
    <col min="6403" max="6406" width="18" style="15" customWidth="1"/>
    <col min="6407" max="6656" width="18" style="15"/>
    <col min="6657" max="6657" width="18.77734375" style="15" customWidth="1"/>
    <col min="6658" max="6658" width="53.6640625" style="15" customWidth="1"/>
    <col min="6659" max="6662" width="18" style="15" customWidth="1"/>
    <col min="6663" max="6912" width="18" style="15"/>
    <col min="6913" max="6913" width="18.77734375" style="15" customWidth="1"/>
    <col min="6914" max="6914" width="53.6640625" style="15" customWidth="1"/>
    <col min="6915" max="6918" width="18" style="15" customWidth="1"/>
    <col min="6919" max="7168" width="18" style="15"/>
    <col min="7169" max="7169" width="18.77734375" style="15" customWidth="1"/>
    <col min="7170" max="7170" width="53.6640625" style="15" customWidth="1"/>
    <col min="7171" max="7174" width="18" style="15" customWidth="1"/>
    <col min="7175" max="7424" width="18" style="15"/>
    <col min="7425" max="7425" width="18.77734375" style="15" customWidth="1"/>
    <col min="7426" max="7426" width="53.6640625" style="15" customWidth="1"/>
    <col min="7427" max="7430" width="18" style="15" customWidth="1"/>
    <col min="7431" max="7680" width="18" style="15"/>
    <col min="7681" max="7681" width="18.77734375" style="15" customWidth="1"/>
    <col min="7682" max="7682" width="53.6640625" style="15" customWidth="1"/>
    <col min="7683" max="7686" width="18" style="15" customWidth="1"/>
    <col min="7687" max="7936" width="18" style="15"/>
    <col min="7937" max="7937" width="18.77734375" style="15" customWidth="1"/>
    <col min="7938" max="7938" width="53.6640625" style="15" customWidth="1"/>
    <col min="7939" max="7942" width="18" style="15" customWidth="1"/>
    <col min="7943" max="8192" width="18" style="15"/>
    <col min="8193" max="8193" width="18.77734375" style="15" customWidth="1"/>
    <col min="8194" max="8194" width="53.6640625" style="15" customWidth="1"/>
    <col min="8195" max="8198" width="18" style="15" customWidth="1"/>
    <col min="8199" max="8448" width="18" style="15"/>
    <col min="8449" max="8449" width="18.77734375" style="15" customWidth="1"/>
    <col min="8450" max="8450" width="53.6640625" style="15" customWidth="1"/>
    <col min="8451" max="8454" width="18" style="15" customWidth="1"/>
    <col min="8455" max="8704" width="18" style="15"/>
    <col min="8705" max="8705" width="18.77734375" style="15" customWidth="1"/>
    <col min="8706" max="8706" width="53.6640625" style="15" customWidth="1"/>
    <col min="8707" max="8710" width="18" style="15" customWidth="1"/>
    <col min="8711" max="8960" width="18" style="15"/>
    <col min="8961" max="8961" width="18.77734375" style="15" customWidth="1"/>
    <col min="8962" max="8962" width="53.6640625" style="15" customWidth="1"/>
    <col min="8963" max="8966" width="18" style="15" customWidth="1"/>
    <col min="8967" max="9216" width="18" style="15"/>
    <col min="9217" max="9217" width="18.77734375" style="15" customWidth="1"/>
    <col min="9218" max="9218" width="53.6640625" style="15" customWidth="1"/>
    <col min="9219" max="9222" width="18" style="15" customWidth="1"/>
    <col min="9223" max="9472" width="18" style="15"/>
    <col min="9473" max="9473" width="18.77734375" style="15" customWidth="1"/>
    <col min="9474" max="9474" width="53.6640625" style="15" customWidth="1"/>
    <col min="9475" max="9478" width="18" style="15" customWidth="1"/>
    <col min="9479" max="9728" width="18" style="15"/>
    <col min="9729" max="9729" width="18.77734375" style="15" customWidth="1"/>
    <col min="9730" max="9730" width="53.6640625" style="15" customWidth="1"/>
    <col min="9731" max="9734" width="18" style="15" customWidth="1"/>
    <col min="9735" max="9984" width="18" style="15"/>
    <col min="9985" max="9985" width="18.77734375" style="15" customWidth="1"/>
    <col min="9986" max="9986" width="53.6640625" style="15" customWidth="1"/>
    <col min="9987" max="9990" width="18" style="15" customWidth="1"/>
    <col min="9991" max="10240" width="18" style="15"/>
    <col min="10241" max="10241" width="18.77734375" style="15" customWidth="1"/>
    <col min="10242" max="10242" width="53.6640625" style="15" customWidth="1"/>
    <col min="10243" max="10246" width="18" style="15" customWidth="1"/>
    <col min="10247" max="10496" width="18" style="15"/>
    <col min="10497" max="10497" width="18.77734375" style="15" customWidth="1"/>
    <col min="10498" max="10498" width="53.6640625" style="15" customWidth="1"/>
    <col min="10499" max="10502" width="18" style="15" customWidth="1"/>
    <col min="10503" max="10752" width="18" style="15"/>
    <col min="10753" max="10753" width="18.77734375" style="15" customWidth="1"/>
    <col min="10754" max="10754" width="53.6640625" style="15" customWidth="1"/>
    <col min="10755" max="10758" width="18" style="15" customWidth="1"/>
    <col min="10759" max="11008" width="18" style="15"/>
    <col min="11009" max="11009" width="18.77734375" style="15" customWidth="1"/>
    <col min="11010" max="11010" width="53.6640625" style="15" customWidth="1"/>
    <col min="11011" max="11014" width="18" style="15" customWidth="1"/>
    <col min="11015" max="11264" width="18" style="15"/>
    <col min="11265" max="11265" width="18.77734375" style="15" customWidth="1"/>
    <col min="11266" max="11266" width="53.6640625" style="15" customWidth="1"/>
    <col min="11267" max="11270" width="18" style="15" customWidth="1"/>
    <col min="11271" max="11520" width="18" style="15"/>
    <col min="11521" max="11521" width="18.77734375" style="15" customWidth="1"/>
    <col min="11522" max="11522" width="53.6640625" style="15" customWidth="1"/>
    <col min="11523" max="11526" width="18" style="15" customWidth="1"/>
    <col min="11527" max="11776" width="18" style="15"/>
    <col min="11777" max="11777" width="18.77734375" style="15" customWidth="1"/>
    <col min="11778" max="11778" width="53.6640625" style="15" customWidth="1"/>
    <col min="11779" max="11782" width="18" style="15" customWidth="1"/>
    <col min="11783" max="12032" width="18" style="15"/>
    <col min="12033" max="12033" width="18.77734375" style="15" customWidth="1"/>
    <col min="12034" max="12034" width="53.6640625" style="15" customWidth="1"/>
    <col min="12035" max="12038" width="18" style="15" customWidth="1"/>
    <col min="12039" max="12288" width="18" style="15"/>
    <col min="12289" max="12289" width="18.77734375" style="15" customWidth="1"/>
    <col min="12290" max="12290" width="53.6640625" style="15" customWidth="1"/>
    <col min="12291" max="12294" width="18" style="15" customWidth="1"/>
    <col min="12295" max="12544" width="18" style="15"/>
    <col min="12545" max="12545" width="18.77734375" style="15" customWidth="1"/>
    <col min="12546" max="12546" width="53.6640625" style="15" customWidth="1"/>
    <col min="12547" max="12550" width="18" style="15" customWidth="1"/>
    <col min="12551" max="12800" width="18" style="15"/>
    <col min="12801" max="12801" width="18.77734375" style="15" customWidth="1"/>
    <col min="12802" max="12802" width="53.6640625" style="15" customWidth="1"/>
    <col min="12803" max="12806" width="18" style="15" customWidth="1"/>
    <col min="12807" max="13056" width="18" style="15"/>
    <col min="13057" max="13057" width="18.77734375" style="15" customWidth="1"/>
    <col min="13058" max="13058" width="53.6640625" style="15" customWidth="1"/>
    <col min="13059" max="13062" width="18" style="15" customWidth="1"/>
    <col min="13063" max="13312" width="18" style="15"/>
    <col min="13313" max="13313" width="18.77734375" style="15" customWidth="1"/>
    <col min="13314" max="13314" width="53.6640625" style="15" customWidth="1"/>
    <col min="13315" max="13318" width="18" style="15" customWidth="1"/>
    <col min="13319" max="13568" width="18" style="15"/>
    <col min="13569" max="13569" width="18.77734375" style="15" customWidth="1"/>
    <col min="13570" max="13570" width="53.6640625" style="15" customWidth="1"/>
    <col min="13571" max="13574" width="18" style="15" customWidth="1"/>
    <col min="13575" max="13824" width="18" style="15"/>
    <col min="13825" max="13825" width="18.77734375" style="15" customWidth="1"/>
    <col min="13826" max="13826" width="53.6640625" style="15" customWidth="1"/>
    <col min="13827" max="13830" width="18" style="15" customWidth="1"/>
    <col min="13831" max="14080" width="18" style="15"/>
    <col min="14081" max="14081" width="18.77734375" style="15" customWidth="1"/>
    <col min="14082" max="14082" width="53.6640625" style="15" customWidth="1"/>
    <col min="14083" max="14086" width="18" style="15" customWidth="1"/>
    <col min="14087" max="14336" width="18" style="15"/>
    <col min="14337" max="14337" width="18.77734375" style="15" customWidth="1"/>
    <col min="14338" max="14338" width="53.6640625" style="15" customWidth="1"/>
    <col min="14339" max="14342" width="18" style="15" customWidth="1"/>
    <col min="14343" max="14592" width="18" style="15"/>
    <col min="14593" max="14593" width="18.77734375" style="15" customWidth="1"/>
    <col min="14594" max="14594" width="53.6640625" style="15" customWidth="1"/>
    <col min="14595" max="14598" width="18" style="15" customWidth="1"/>
    <col min="14599" max="14848" width="18" style="15"/>
    <col min="14849" max="14849" width="18.77734375" style="15" customWidth="1"/>
    <col min="14850" max="14850" width="53.6640625" style="15" customWidth="1"/>
    <col min="14851" max="14854" width="18" style="15" customWidth="1"/>
    <col min="14855" max="15104" width="18" style="15"/>
    <col min="15105" max="15105" width="18.77734375" style="15" customWidth="1"/>
    <col min="15106" max="15106" width="53.6640625" style="15" customWidth="1"/>
    <col min="15107" max="15110" width="18" style="15" customWidth="1"/>
    <col min="15111" max="15360" width="18" style="15"/>
    <col min="15361" max="15361" width="18.77734375" style="15" customWidth="1"/>
    <col min="15362" max="15362" width="53.6640625" style="15" customWidth="1"/>
    <col min="15363" max="15366" width="18" style="15" customWidth="1"/>
    <col min="15367" max="15616" width="18" style="15"/>
    <col min="15617" max="15617" width="18.77734375" style="15" customWidth="1"/>
    <col min="15618" max="15618" width="53.6640625" style="15" customWidth="1"/>
    <col min="15619" max="15622" width="18" style="15" customWidth="1"/>
    <col min="15623" max="15872" width="18" style="15"/>
    <col min="15873" max="15873" width="18.77734375" style="15" customWidth="1"/>
    <col min="15874" max="15874" width="53.6640625" style="15" customWidth="1"/>
    <col min="15875" max="15878" width="18" style="15" customWidth="1"/>
    <col min="15879" max="16128" width="18" style="15"/>
    <col min="16129" max="16129" width="18.77734375" style="15" customWidth="1"/>
    <col min="16130" max="16130" width="53.6640625" style="15" customWidth="1"/>
    <col min="16131" max="16134" width="18" style="15" customWidth="1"/>
    <col min="16135" max="16384" width="18" style="15"/>
  </cols>
  <sheetData>
    <row r="1" spans="1:6" ht="12.75" customHeight="1">
      <c r="A1" s="35"/>
      <c r="B1" s="36"/>
      <c r="C1" s="36"/>
      <c r="D1" s="36"/>
      <c r="E1" s="36"/>
      <c r="F1" s="37" t="s">
        <v>32</v>
      </c>
    </row>
    <row r="2" spans="1:6" ht="12.75" customHeight="1">
      <c r="A2" s="38"/>
      <c r="B2" s="39"/>
      <c r="C2" s="39"/>
      <c r="D2" s="39"/>
      <c r="E2" s="39"/>
      <c r="F2" s="40" t="s">
        <v>162</v>
      </c>
    </row>
    <row r="3" spans="1:6" ht="15.6">
      <c r="A3" s="346" t="s">
        <v>21</v>
      </c>
      <c r="B3" s="346"/>
      <c r="C3" s="346"/>
      <c r="D3" s="346"/>
      <c r="E3" s="346"/>
      <c r="F3" s="346"/>
    </row>
    <row r="4" spans="1:6" ht="15.6">
      <c r="A4" s="347" t="s">
        <v>291</v>
      </c>
      <c r="B4" s="347"/>
      <c r="C4" s="347"/>
      <c r="D4" s="347"/>
      <c r="E4" s="347"/>
      <c r="F4" s="347"/>
    </row>
    <row r="5" spans="1:6">
      <c r="A5" s="41"/>
      <c r="B5" s="42"/>
      <c r="E5" s="43"/>
      <c r="F5" s="44" t="s">
        <v>34</v>
      </c>
    </row>
    <row r="6" spans="1:6" ht="60" customHeight="1">
      <c r="A6" s="45" t="s">
        <v>35</v>
      </c>
      <c r="B6" s="46" t="s">
        <v>36</v>
      </c>
      <c r="C6" s="47" t="s">
        <v>37</v>
      </c>
      <c r="D6" s="48" t="s">
        <v>38</v>
      </c>
      <c r="E6" s="49" t="s">
        <v>158</v>
      </c>
      <c r="F6" s="48" t="s">
        <v>159</v>
      </c>
    </row>
    <row r="7" spans="1:6">
      <c r="A7" s="50">
        <v>1</v>
      </c>
      <c r="B7" s="51">
        <v>2</v>
      </c>
      <c r="C7" s="52">
        <v>3</v>
      </c>
      <c r="D7" s="52">
        <v>4</v>
      </c>
      <c r="E7" s="53">
        <v>5</v>
      </c>
      <c r="F7" s="52">
        <v>6</v>
      </c>
    </row>
    <row r="8" spans="1:6" s="58" customFormat="1">
      <c r="A8" s="54"/>
      <c r="B8" s="54" t="s">
        <v>41</v>
      </c>
      <c r="C8" s="55">
        <v>8806074223</v>
      </c>
      <c r="D8" s="55">
        <v>3785833167</v>
      </c>
      <c r="E8" s="56">
        <v>42.991156689799801</v>
      </c>
      <c r="F8" s="57">
        <f>D8-[1]Aprilis!D8</f>
        <v>845157912</v>
      </c>
    </row>
    <row r="9" spans="1:6">
      <c r="A9" s="59" t="s">
        <v>163</v>
      </c>
      <c r="B9" s="59" t="s">
        <v>164</v>
      </c>
      <c r="C9" s="60">
        <v>10934336606</v>
      </c>
      <c r="D9" s="60">
        <v>9937822044</v>
      </c>
      <c r="E9" s="61">
        <v>90.886373835124289</v>
      </c>
      <c r="F9" s="62">
        <f>D9-[1]Aprilis!D9</f>
        <v>232510938</v>
      </c>
    </row>
    <row r="10" spans="1:6">
      <c r="A10" s="63" t="s">
        <v>48</v>
      </c>
      <c r="B10" s="59" t="s">
        <v>49</v>
      </c>
      <c r="C10" s="60">
        <v>123170546</v>
      </c>
      <c r="D10" s="60">
        <v>67245036</v>
      </c>
      <c r="E10" s="61">
        <v>54.595061801544702</v>
      </c>
      <c r="F10" s="62">
        <f>D10-[1]Aprilis!D10</f>
        <v>17194890</v>
      </c>
    </row>
    <row r="11" spans="1:6">
      <c r="A11" s="63" t="s">
        <v>165</v>
      </c>
      <c r="B11" s="59" t="s">
        <v>166</v>
      </c>
      <c r="C11" s="60">
        <v>120201667</v>
      </c>
      <c r="D11" s="60">
        <v>84142356</v>
      </c>
      <c r="E11" s="61">
        <v>70.000989586941401</v>
      </c>
      <c r="F11" s="62">
        <f>D11-[1]Aprilis!D11</f>
        <v>30485010</v>
      </c>
    </row>
    <row r="12" spans="1:6">
      <c r="A12" s="63" t="s">
        <v>50</v>
      </c>
      <c r="B12" s="59" t="s">
        <v>51</v>
      </c>
      <c r="C12" s="60">
        <v>2065655</v>
      </c>
      <c r="D12" s="60">
        <v>1573169</v>
      </c>
      <c r="E12" s="61">
        <v>76.158347836400594</v>
      </c>
      <c r="F12" s="62">
        <f>D12-[1]Aprilis!D12</f>
        <v>424296</v>
      </c>
    </row>
    <row r="13" spans="1:6">
      <c r="A13" s="64" t="s">
        <v>52</v>
      </c>
      <c r="B13" s="59" t="s">
        <v>53</v>
      </c>
      <c r="C13" s="60">
        <v>15000</v>
      </c>
      <c r="D13" s="60">
        <v>1559</v>
      </c>
      <c r="E13" s="61">
        <v>10.391400000000001</v>
      </c>
      <c r="F13" s="62">
        <f>D13-[1]Aprilis!D13</f>
        <v>0</v>
      </c>
    </row>
    <row r="14" spans="1:6">
      <c r="A14" s="65" t="s">
        <v>167</v>
      </c>
      <c r="B14" s="59" t="s">
        <v>168</v>
      </c>
      <c r="C14" s="60">
        <v>15000</v>
      </c>
      <c r="D14" s="60">
        <v>1559</v>
      </c>
      <c r="E14" s="61">
        <v>10.391400000000001</v>
      </c>
      <c r="F14" s="62">
        <f>D14-[1]Aprilis!D14</f>
        <v>0</v>
      </c>
    </row>
    <row r="15" spans="1:6">
      <c r="A15" s="64" t="s">
        <v>54</v>
      </c>
      <c r="B15" s="59" t="s">
        <v>55</v>
      </c>
      <c r="C15" s="60">
        <v>506968</v>
      </c>
      <c r="D15" s="60">
        <v>377463</v>
      </c>
      <c r="E15" s="61">
        <v>74.455056334916605</v>
      </c>
      <c r="F15" s="62">
        <f>D15-[1]Aprilis!D15</f>
        <v>135547</v>
      </c>
    </row>
    <row r="16" spans="1:6">
      <c r="A16" s="65" t="s">
        <v>169</v>
      </c>
      <c r="B16" s="59" t="s">
        <v>170</v>
      </c>
      <c r="C16" s="60">
        <v>506968</v>
      </c>
      <c r="D16" s="60">
        <v>377463</v>
      </c>
      <c r="E16" s="61">
        <v>74.455056334916605</v>
      </c>
      <c r="F16" s="62">
        <f>D16-[1]Aprilis!D16</f>
        <v>135547</v>
      </c>
    </row>
    <row r="17" spans="1:6" ht="26.4">
      <c r="A17" s="66" t="s">
        <v>171</v>
      </c>
      <c r="B17" s="59" t="s">
        <v>172</v>
      </c>
      <c r="C17" s="60">
        <v>296968</v>
      </c>
      <c r="D17" s="60">
        <v>71748</v>
      </c>
      <c r="E17" s="61">
        <v>24.160151935562101</v>
      </c>
      <c r="F17" s="62">
        <f>D17-[1]Aprilis!D17</f>
        <v>24273</v>
      </c>
    </row>
    <row r="18" spans="1:6" ht="39.6">
      <c r="A18" s="66" t="s">
        <v>173</v>
      </c>
      <c r="B18" s="59" t="s">
        <v>174</v>
      </c>
      <c r="C18" s="67" t="s">
        <v>175</v>
      </c>
      <c r="D18" s="67">
        <v>6714</v>
      </c>
      <c r="E18" s="68" t="s">
        <v>175</v>
      </c>
      <c r="F18" s="62">
        <f>D18-[1]Aprilis!D18</f>
        <v>-17078</v>
      </c>
    </row>
    <row r="19" spans="1:6" ht="39" customHeight="1">
      <c r="A19" s="66" t="s">
        <v>176</v>
      </c>
      <c r="B19" s="59" t="s">
        <v>177</v>
      </c>
      <c r="C19" s="60">
        <v>210000</v>
      </c>
      <c r="D19" s="60">
        <v>299001</v>
      </c>
      <c r="E19" s="61">
        <v>142.381395238095</v>
      </c>
      <c r="F19" s="62">
        <f>D19-[1]Aprilis!D19</f>
        <v>128352</v>
      </c>
    </row>
    <row r="20" spans="1:6" ht="26.4">
      <c r="A20" s="64" t="s">
        <v>178</v>
      </c>
      <c r="B20" s="59" t="s">
        <v>179</v>
      </c>
      <c r="C20" s="60">
        <v>1543687</v>
      </c>
      <c r="D20" s="60">
        <v>1194147</v>
      </c>
      <c r="E20" s="61">
        <v>77.356789297312204</v>
      </c>
      <c r="F20" s="62">
        <f>D20-[1]Aprilis!D20</f>
        <v>288749</v>
      </c>
    </row>
    <row r="21" spans="1:6" ht="39.6">
      <c r="A21" s="65" t="s">
        <v>180</v>
      </c>
      <c r="B21" s="59" t="s">
        <v>181</v>
      </c>
      <c r="C21" s="60">
        <v>1543687</v>
      </c>
      <c r="D21" s="60">
        <v>1194147</v>
      </c>
      <c r="E21" s="61">
        <v>77.356789297312204</v>
      </c>
      <c r="F21" s="62">
        <f>D21-[1]Aprilis!D21</f>
        <v>288749</v>
      </c>
    </row>
    <row r="22" spans="1:6" ht="52.8">
      <c r="A22" s="66" t="s">
        <v>182</v>
      </c>
      <c r="B22" s="59" t="s">
        <v>183</v>
      </c>
      <c r="C22" s="60">
        <v>266995</v>
      </c>
      <c r="D22" s="60">
        <v>76561</v>
      </c>
      <c r="E22" s="61">
        <v>28.675023876851601</v>
      </c>
      <c r="F22" s="62">
        <f>D22-[1]Aprilis!D22</f>
        <v>-5793</v>
      </c>
    </row>
    <row r="23" spans="1:6" ht="39.6" customHeight="1">
      <c r="A23" s="66" t="s">
        <v>184</v>
      </c>
      <c r="B23" s="59" t="s">
        <v>185</v>
      </c>
      <c r="C23" s="60">
        <v>382884</v>
      </c>
      <c r="D23" s="60">
        <v>156794</v>
      </c>
      <c r="E23" s="61">
        <v>40.950682190950801</v>
      </c>
      <c r="F23" s="62">
        <f>D23-[1]Aprilis!D23</f>
        <v>18296</v>
      </c>
    </row>
    <row r="24" spans="1:6" ht="79.2">
      <c r="A24" s="66" t="s">
        <v>186</v>
      </c>
      <c r="B24" s="59" t="s">
        <v>187</v>
      </c>
      <c r="C24" s="60">
        <v>893808</v>
      </c>
      <c r="D24" s="60">
        <v>894611</v>
      </c>
      <c r="E24" s="61">
        <v>100.08982466033</v>
      </c>
      <c r="F24" s="62">
        <f>D24-[1]Aprilis!D24</f>
        <v>265936</v>
      </c>
    </row>
    <row r="25" spans="1:6" ht="79.2">
      <c r="A25" s="66" t="s">
        <v>188</v>
      </c>
      <c r="B25" s="59" t="s">
        <v>189</v>
      </c>
      <c r="C25" s="67" t="s">
        <v>175</v>
      </c>
      <c r="D25" s="67">
        <v>66181</v>
      </c>
      <c r="E25" s="68" t="s">
        <v>175</v>
      </c>
      <c r="F25" s="191">
        <f>D25-[1]Aprilis!D25</f>
        <v>10310</v>
      </c>
    </row>
    <row r="26" spans="1:6">
      <c r="A26" s="63" t="s">
        <v>190</v>
      </c>
      <c r="B26" s="59" t="s">
        <v>191</v>
      </c>
      <c r="C26" s="60">
        <v>10688898738</v>
      </c>
      <c r="D26" s="60">
        <v>9784861483</v>
      </c>
      <c r="E26" s="61">
        <v>91.542278799067816</v>
      </c>
      <c r="F26" s="62">
        <f>D26-[1]Aprilis!D26</f>
        <v>184406742</v>
      </c>
    </row>
    <row r="27" spans="1:6">
      <c r="A27" s="64" t="s">
        <v>192</v>
      </c>
      <c r="B27" s="59" t="s">
        <v>193</v>
      </c>
      <c r="C27" s="60">
        <v>10688898738</v>
      </c>
      <c r="D27" s="60">
        <v>9772296873</v>
      </c>
      <c r="E27" s="61">
        <v>91.424730578264402</v>
      </c>
      <c r="F27" s="62">
        <f>D27-[1]Aprilis!D27</f>
        <v>183299702</v>
      </c>
    </row>
    <row r="28" spans="1:6" ht="26.4">
      <c r="A28" s="64" t="s">
        <v>194</v>
      </c>
      <c r="B28" s="59" t="s">
        <v>195</v>
      </c>
      <c r="C28" s="67" t="s">
        <v>175</v>
      </c>
      <c r="D28" s="60">
        <v>12564610</v>
      </c>
      <c r="E28" s="68" t="s">
        <v>175</v>
      </c>
      <c r="F28" s="62">
        <f>D28-[1]Aprilis!D28</f>
        <v>1107040</v>
      </c>
    </row>
    <row r="29" spans="1:6" s="58" customFormat="1">
      <c r="A29" s="54"/>
      <c r="B29" s="54" t="s">
        <v>56</v>
      </c>
      <c r="C29" s="55">
        <v>10976501173</v>
      </c>
      <c r="D29" s="55">
        <v>3910614170</v>
      </c>
      <c r="E29" s="56">
        <v>35.627146652426298</v>
      </c>
      <c r="F29" s="57">
        <f>D29-[1]Aprilis!D29</f>
        <v>775435197</v>
      </c>
    </row>
    <row r="30" spans="1:6">
      <c r="A30" s="63" t="s">
        <v>42</v>
      </c>
      <c r="B30" s="59" t="s">
        <v>57</v>
      </c>
      <c r="C30" s="60">
        <v>10000615507</v>
      </c>
      <c r="D30" s="60">
        <v>3642502802</v>
      </c>
      <c r="E30" s="61">
        <v>36.422786173615101</v>
      </c>
      <c r="F30" s="62">
        <f>D30-[1]Aprilis!D30</f>
        <v>716901580</v>
      </c>
    </row>
    <row r="31" spans="1:6">
      <c r="A31" s="64" t="s">
        <v>58</v>
      </c>
      <c r="B31" s="59" t="s">
        <v>59</v>
      </c>
      <c r="C31" s="60">
        <v>2758272550</v>
      </c>
      <c r="D31" s="60">
        <v>927039649</v>
      </c>
      <c r="E31" s="61">
        <v>33.609428792669497</v>
      </c>
      <c r="F31" s="62">
        <f>D31-[1]Aprilis!D31</f>
        <v>202409872</v>
      </c>
    </row>
    <row r="32" spans="1:6">
      <c r="A32" s="65" t="s">
        <v>60</v>
      </c>
      <c r="B32" s="59" t="s">
        <v>61</v>
      </c>
      <c r="C32" s="60">
        <v>1623811766</v>
      </c>
      <c r="D32" s="60">
        <v>557325361</v>
      </c>
      <c r="E32" s="61">
        <v>34.322042276666203</v>
      </c>
      <c r="F32" s="62">
        <f>D32-[1]Aprilis!D32</f>
        <v>131066081</v>
      </c>
    </row>
    <row r="33" spans="1:6">
      <c r="A33" s="66" t="s">
        <v>62</v>
      </c>
      <c r="B33" s="59" t="s">
        <v>63</v>
      </c>
      <c r="C33" s="67" t="s">
        <v>175</v>
      </c>
      <c r="D33" s="60">
        <v>404255916</v>
      </c>
      <c r="E33" s="68" t="s">
        <v>175</v>
      </c>
      <c r="F33" s="62">
        <f>D33-[1]Aprilis!D33</f>
        <v>95981816</v>
      </c>
    </row>
    <row r="34" spans="1:6" ht="26.4">
      <c r="A34" s="66" t="s">
        <v>64</v>
      </c>
      <c r="B34" s="59" t="s">
        <v>65</v>
      </c>
      <c r="C34" s="67" t="s">
        <v>175</v>
      </c>
      <c r="D34" s="60">
        <v>153069445</v>
      </c>
      <c r="E34" s="68" t="s">
        <v>175</v>
      </c>
      <c r="F34" s="62">
        <f>D34-[1]Aprilis!D34</f>
        <v>35084265</v>
      </c>
    </row>
    <row r="35" spans="1:6">
      <c r="A35" s="65" t="s">
        <v>66</v>
      </c>
      <c r="B35" s="59" t="s">
        <v>67</v>
      </c>
      <c r="C35" s="60">
        <v>1134460784</v>
      </c>
      <c r="D35" s="60">
        <v>369714288</v>
      </c>
      <c r="E35" s="61">
        <v>32.589428651418203</v>
      </c>
      <c r="F35" s="62">
        <f>D35-[1]Aprilis!D35</f>
        <v>71343791</v>
      </c>
    </row>
    <row r="36" spans="1:6">
      <c r="A36" s="66" t="s">
        <v>68</v>
      </c>
      <c r="B36" s="59" t="s">
        <v>69</v>
      </c>
      <c r="C36" s="67" t="s">
        <v>175</v>
      </c>
      <c r="D36" s="60">
        <v>11132850</v>
      </c>
      <c r="E36" s="68" t="s">
        <v>175</v>
      </c>
      <c r="F36" s="62">
        <f>D36-[1]Aprilis!D36</f>
        <v>2636617</v>
      </c>
    </row>
    <row r="37" spans="1:6">
      <c r="A37" s="66" t="s">
        <v>70</v>
      </c>
      <c r="B37" s="59" t="s">
        <v>71</v>
      </c>
      <c r="C37" s="67" t="s">
        <v>175</v>
      </c>
      <c r="D37" s="60">
        <v>280391044</v>
      </c>
      <c r="E37" s="68" t="s">
        <v>175</v>
      </c>
      <c r="F37" s="62">
        <f>D37-[1]Aprilis!D37</f>
        <v>49529148</v>
      </c>
    </row>
    <row r="38" spans="1:6" ht="26.4">
      <c r="A38" s="66" t="s">
        <v>72</v>
      </c>
      <c r="B38" s="59" t="s">
        <v>73</v>
      </c>
      <c r="C38" s="67" t="s">
        <v>175</v>
      </c>
      <c r="D38" s="60">
        <v>74677032</v>
      </c>
      <c r="E38" s="68" t="s">
        <v>175</v>
      </c>
      <c r="F38" s="62">
        <f>D38-[1]Aprilis!D38</f>
        <v>18746377</v>
      </c>
    </row>
    <row r="39" spans="1:6">
      <c r="A39" s="66" t="s">
        <v>196</v>
      </c>
      <c r="B39" s="59" t="s">
        <v>197</v>
      </c>
      <c r="C39" s="67" t="s">
        <v>175</v>
      </c>
      <c r="D39" s="60">
        <v>5911</v>
      </c>
      <c r="E39" s="68" t="s">
        <v>175</v>
      </c>
      <c r="F39" s="62">
        <f>D39-[1]Aprilis!D39</f>
        <v>81</v>
      </c>
    </row>
    <row r="40" spans="1:6">
      <c r="A40" s="66" t="s">
        <v>74</v>
      </c>
      <c r="B40" s="59" t="s">
        <v>75</v>
      </c>
      <c r="C40" s="67" t="s">
        <v>175</v>
      </c>
      <c r="D40" s="60">
        <v>3507451</v>
      </c>
      <c r="E40" s="68" t="s">
        <v>175</v>
      </c>
      <c r="F40" s="62">
        <f>D40-[1]Aprilis!D40</f>
        <v>431568</v>
      </c>
    </row>
    <row r="41" spans="1:6">
      <c r="A41" s="64" t="s">
        <v>198</v>
      </c>
      <c r="B41" s="59" t="s">
        <v>199</v>
      </c>
      <c r="C41" s="60">
        <v>201019576</v>
      </c>
      <c r="D41" s="60">
        <v>140443744</v>
      </c>
      <c r="E41" s="61">
        <v>69.865705119186998</v>
      </c>
      <c r="F41" s="62">
        <f>D41-[1]Aprilis!D41</f>
        <v>67166257</v>
      </c>
    </row>
    <row r="42" spans="1:6" ht="26.4">
      <c r="A42" s="65" t="s">
        <v>200</v>
      </c>
      <c r="B42" s="59" t="s">
        <v>201</v>
      </c>
      <c r="C42" s="67" t="s">
        <v>175</v>
      </c>
      <c r="D42" s="60">
        <v>134957769</v>
      </c>
      <c r="E42" s="68" t="s">
        <v>175</v>
      </c>
      <c r="F42" s="62">
        <f>D42-[1]Aprilis!D42</f>
        <v>62197233</v>
      </c>
    </row>
    <row r="43" spans="1:6">
      <c r="A43" s="65" t="s">
        <v>202</v>
      </c>
      <c r="B43" s="59" t="s">
        <v>203</v>
      </c>
      <c r="C43" s="67" t="s">
        <v>175</v>
      </c>
      <c r="D43" s="60">
        <v>3781302</v>
      </c>
      <c r="E43" s="68" t="s">
        <v>175</v>
      </c>
      <c r="F43" s="62">
        <f>D43-[1]Aprilis!D43</f>
        <v>3291139</v>
      </c>
    </row>
    <row r="44" spans="1:6">
      <c r="A44" s="65" t="s">
        <v>204</v>
      </c>
      <c r="B44" s="59" t="s">
        <v>205</v>
      </c>
      <c r="C44" s="67" t="s">
        <v>175</v>
      </c>
      <c r="D44" s="60">
        <v>1704673</v>
      </c>
      <c r="E44" s="68" t="s">
        <v>175</v>
      </c>
      <c r="F44" s="62">
        <f>D44-[1]Aprilis!D44</f>
        <v>1677885</v>
      </c>
    </row>
    <row r="45" spans="1:6">
      <c r="A45" s="64" t="s">
        <v>44</v>
      </c>
      <c r="B45" s="59" t="s">
        <v>76</v>
      </c>
      <c r="C45" s="60">
        <v>5093217510</v>
      </c>
      <c r="D45" s="60">
        <v>1773441446</v>
      </c>
      <c r="E45" s="61">
        <v>34.819668360874701</v>
      </c>
      <c r="F45" s="62">
        <f>D45-[1]Aprilis!D45</f>
        <v>311868280</v>
      </c>
    </row>
    <row r="46" spans="1:6">
      <c r="A46" s="65" t="s">
        <v>77</v>
      </c>
      <c r="B46" s="59" t="s">
        <v>78</v>
      </c>
      <c r="C46" s="60">
        <v>4494055538</v>
      </c>
      <c r="D46" s="60">
        <v>1527555933</v>
      </c>
      <c r="E46" s="61">
        <v>33.990588673494898</v>
      </c>
      <c r="F46" s="62">
        <f>D46-[1]Aprilis!D46</f>
        <v>263553203</v>
      </c>
    </row>
    <row r="47" spans="1:6">
      <c r="A47" s="66" t="s">
        <v>206</v>
      </c>
      <c r="B47" s="59" t="s">
        <v>207</v>
      </c>
      <c r="C47" s="67" t="s">
        <v>175</v>
      </c>
      <c r="D47" s="60">
        <v>22746320</v>
      </c>
      <c r="E47" s="68" t="s">
        <v>175</v>
      </c>
      <c r="F47" s="62">
        <f>D47-[1]Aprilis!D47</f>
        <v>5971066</v>
      </c>
    </row>
    <row r="48" spans="1:6" ht="26.4">
      <c r="A48" s="66" t="s">
        <v>79</v>
      </c>
      <c r="B48" s="59" t="s">
        <v>80</v>
      </c>
      <c r="C48" s="67" t="s">
        <v>175</v>
      </c>
      <c r="D48" s="60">
        <v>1472710203</v>
      </c>
      <c r="E48" s="68" t="s">
        <v>175</v>
      </c>
      <c r="F48" s="62">
        <f>D48-[1]Aprilis!D48</f>
        <v>251316303</v>
      </c>
    </row>
    <row r="49" spans="1:6" ht="26.4">
      <c r="A49" s="66" t="s">
        <v>208</v>
      </c>
      <c r="B49" s="59" t="s">
        <v>209</v>
      </c>
      <c r="C49" s="67" t="s">
        <v>175</v>
      </c>
      <c r="D49" s="60">
        <v>32099410</v>
      </c>
      <c r="E49" s="68" t="s">
        <v>175</v>
      </c>
      <c r="F49" s="62">
        <f>D49-[1]Aprilis!D49</f>
        <v>6265834</v>
      </c>
    </row>
    <row r="50" spans="1:6">
      <c r="A50" s="65" t="s">
        <v>81</v>
      </c>
      <c r="B50" s="59" t="s">
        <v>82</v>
      </c>
      <c r="C50" s="60">
        <v>599161972</v>
      </c>
      <c r="D50" s="60">
        <v>245885513</v>
      </c>
      <c r="E50" s="61">
        <v>41.0382375201876</v>
      </c>
      <c r="F50" s="62">
        <f>D50-[1]Aprilis!D50</f>
        <v>48315077</v>
      </c>
    </row>
    <row r="51" spans="1:6">
      <c r="A51" s="66" t="s">
        <v>83</v>
      </c>
      <c r="B51" s="59" t="s">
        <v>84</v>
      </c>
      <c r="C51" s="67" t="s">
        <v>175</v>
      </c>
      <c r="D51" s="60">
        <v>245370553</v>
      </c>
      <c r="E51" s="68" t="s">
        <v>175</v>
      </c>
      <c r="F51" s="62">
        <f>D51-[1]Aprilis!D51</f>
        <v>48289871</v>
      </c>
    </row>
    <row r="52" spans="1:6">
      <c r="A52" s="69" t="s">
        <v>85</v>
      </c>
      <c r="B52" s="59" t="s">
        <v>86</v>
      </c>
      <c r="C52" s="67" t="s">
        <v>175</v>
      </c>
      <c r="D52" s="60">
        <v>42065764</v>
      </c>
      <c r="E52" s="68" t="s">
        <v>175</v>
      </c>
      <c r="F52" s="62">
        <f>D52-[1]Aprilis!D52</f>
        <v>8668038</v>
      </c>
    </row>
    <row r="53" spans="1:6" ht="26.4">
      <c r="A53" s="66" t="s">
        <v>210</v>
      </c>
      <c r="B53" s="59" t="s">
        <v>211</v>
      </c>
      <c r="C53" s="67" t="s">
        <v>175</v>
      </c>
      <c r="D53" s="60">
        <v>116740</v>
      </c>
      <c r="E53" s="68" t="s">
        <v>175</v>
      </c>
      <c r="F53" s="62">
        <f>D53-[1]Aprilis!D53</f>
        <v>15873</v>
      </c>
    </row>
    <row r="54" spans="1:6" ht="39.6">
      <c r="A54" s="66" t="s">
        <v>212</v>
      </c>
      <c r="B54" s="59" t="s">
        <v>213</v>
      </c>
      <c r="C54" s="67" t="s">
        <v>175</v>
      </c>
      <c r="D54" s="60">
        <v>398220</v>
      </c>
      <c r="E54" s="68" t="s">
        <v>175</v>
      </c>
      <c r="F54" s="62">
        <f>D54-[1]Aprilis!D54</f>
        <v>9333</v>
      </c>
    </row>
    <row r="55" spans="1:6" ht="26.4">
      <c r="A55" s="64" t="s">
        <v>93</v>
      </c>
      <c r="B55" s="59" t="s">
        <v>94</v>
      </c>
      <c r="C55" s="60">
        <v>442329089</v>
      </c>
      <c r="D55" s="60">
        <v>164595255</v>
      </c>
      <c r="E55" s="61">
        <v>37.211040271421098</v>
      </c>
      <c r="F55" s="62">
        <f>D55-[1]Aprilis!D55</f>
        <v>29026001</v>
      </c>
    </row>
    <row r="56" spans="1:6">
      <c r="A56" s="65" t="s">
        <v>214</v>
      </c>
      <c r="B56" s="59" t="s">
        <v>215</v>
      </c>
      <c r="C56" s="60">
        <v>384783332</v>
      </c>
      <c r="D56" s="60">
        <v>147287946</v>
      </c>
      <c r="E56" s="61">
        <v>38.278151281771201</v>
      </c>
      <c r="F56" s="62">
        <f>D56-[1]Aprilis!D56</f>
        <v>28053388</v>
      </c>
    </row>
    <row r="57" spans="1:6">
      <c r="A57" s="65" t="s">
        <v>95</v>
      </c>
      <c r="B57" s="59" t="s">
        <v>96</v>
      </c>
      <c r="C57" s="60">
        <v>57545757</v>
      </c>
      <c r="D57" s="60">
        <v>17307309</v>
      </c>
      <c r="E57" s="61">
        <v>30.075735227533801</v>
      </c>
      <c r="F57" s="62">
        <f>D57-[1]Aprilis!D57</f>
        <v>972613</v>
      </c>
    </row>
    <row r="58" spans="1:6" ht="26.4">
      <c r="A58" s="64" t="s">
        <v>97</v>
      </c>
      <c r="B58" s="59" t="s">
        <v>98</v>
      </c>
      <c r="C58" s="60">
        <v>1505776782</v>
      </c>
      <c r="D58" s="60">
        <v>636982708</v>
      </c>
      <c r="E58" s="61">
        <v>42.3025986092008</v>
      </c>
      <c r="F58" s="62">
        <f>D58-[1]Aprilis!D58</f>
        <v>106431170</v>
      </c>
    </row>
    <row r="59" spans="1:6">
      <c r="A59" s="65" t="s">
        <v>99</v>
      </c>
      <c r="B59" s="59" t="s">
        <v>100</v>
      </c>
      <c r="C59" s="60">
        <v>271436716</v>
      </c>
      <c r="D59" s="60">
        <v>112075512</v>
      </c>
      <c r="E59" s="61">
        <v>41.289739292307097</v>
      </c>
      <c r="F59" s="62">
        <f>D59-[1]Aprilis!D59</f>
        <v>22397238</v>
      </c>
    </row>
    <row r="60" spans="1:6" ht="26.4">
      <c r="A60" s="66" t="s">
        <v>216</v>
      </c>
      <c r="B60" s="59" t="s">
        <v>217</v>
      </c>
      <c r="C60" s="60">
        <v>271436716</v>
      </c>
      <c r="D60" s="60">
        <v>112075512</v>
      </c>
      <c r="E60" s="61">
        <v>41.289739292307097</v>
      </c>
      <c r="F60" s="62">
        <f>D60-[1]Aprilis!D60</f>
        <v>22397238</v>
      </c>
    </row>
    <row r="61" spans="1:6" ht="39.6">
      <c r="A61" s="65" t="s">
        <v>218</v>
      </c>
      <c r="B61" s="59" t="s">
        <v>219</v>
      </c>
      <c r="C61" s="60">
        <v>133952608</v>
      </c>
      <c r="D61" s="60">
        <v>47839601</v>
      </c>
      <c r="E61" s="61">
        <v>35.713825415030399</v>
      </c>
      <c r="F61" s="62">
        <f>D61-[1]Aprilis!D61</f>
        <v>7107892</v>
      </c>
    </row>
    <row r="62" spans="1:6" ht="39.6">
      <c r="A62" s="66" t="s">
        <v>220</v>
      </c>
      <c r="B62" s="59" t="s">
        <v>221</v>
      </c>
      <c r="C62" s="60">
        <v>38733366</v>
      </c>
      <c r="D62" s="60">
        <v>9060300</v>
      </c>
      <c r="E62" s="61">
        <v>23.391459187925999</v>
      </c>
      <c r="F62" s="62">
        <f>D62-[1]Aprilis!D62</f>
        <v>1776835</v>
      </c>
    </row>
    <row r="63" spans="1:6" ht="66">
      <c r="A63" s="66" t="s">
        <v>222</v>
      </c>
      <c r="B63" s="59" t="s">
        <v>223</v>
      </c>
      <c r="C63" s="60">
        <v>95219242</v>
      </c>
      <c r="D63" s="60">
        <v>38779301</v>
      </c>
      <c r="E63" s="61">
        <v>40.726328256215297</v>
      </c>
      <c r="F63" s="62">
        <f>D63-[1]Aprilis!D63</f>
        <v>5331057</v>
      </c>
    </row>
    <row r="64" spans="1:6" ht="26.4">
      <c r="A64" s="65" t="s">
        <v>103</v>
      </c>
      <c r="B64" s="59" t="s">
        <v>104</v>
      </c>
      <c r="C64" s="60">
        <v>1100387458</v>
      </c>
      <c r="D64" s="60">
        <v>477067595</v>
      </c>
      <c r="E64" s="61">
        <v>43.354510416457302</v>
      </c>
      <c r="F64" s="62">
        <f>D64-[1]Aprilis!D64</f>
        <v>76926040</v>
      </c>
    </row>
    <row r="65" spans="1:6">
      <c r="A65" s="66" t="s">
        <v>105</v>
      </c>
      <c r="B65" s="59" t="s">
        <v>106</v>
      </c>
      <c r="C65" s="60">
        <v>830878803</v>
      </c>
      <c r="D65" s="60">
        <v>363393247</v>
      </c>
      <c r="E65" s="61">
        <v>43.736011238693301</v>
      </c>
      <c r="F65" s="62">
        <f>D65-[1]Aprilis!D65</f>
        <v>62484000</v>
      </c>
    </row>
    <row r="66" spans="1:6" ht="39.6">
      <c r="A66" s="66" t="s">
        <v>107</v>
      </c>
      <c r="B66" s="59" t="s">
        <v>108</v>
      </c>
      <c r="C66" s="60">
        <v>269508655</v>
      </c>
      <c r="D66" s="60">
        <v>113674348</v>
      </c>
      <c r="E66" s="61">
        <v>42.178366568598697</v>
      </c>
      <c r="F66" s="62">
        <f>D66-[1]Aprilis!D66</f>
        <v>14442040</v>
      </c>
    </row>
    <row r="67" spans="1:6">
      <c r="A67" s="63" t="s">
        <v>46</v>
      </c>
      <c r="B67" s="59" t="s">
        <v>109</v>
      </c>
      <c r="C67" s="60">
        <v>975885666</v>
      </c>
      <c r="D67" s="60">
        <v>268111368</v>
      </c>
      <c r="E67" s="61">
        <v>27.473645468013299</v>
      </c>
      <c r="F67" s="62">
        <f>D67-[1]Aprilis!D67</f>
        <v>58533617</v>
      </c>
    </row>
    <row r="68" spans="1:6">
      <c r="A68" s="64" t="s">
        <v>110</v>
      </c>
      <c r="B68" s="59" t="s">
        <v>111</v>
      </c>
      <c r="C68" s="60">
        <v>868060200</v>
      </c>
      <c r="D68" s="60">
        <v>211075673</v>
      </c>
      <c r="E68" s="61">
        <v>24.3157874868586</v>
      </c>
      <c r="F68" s="62">
        <f>D68-[1]Aprilis!D68</f>
        <v>47148849</v>
      </c>
    </row>
    <row r="69" spans="1:6">
      <c r="A69" s="65" t="s">
        <v>112</v>
      </c>
      <c r="B69" s="59" t="s">
        <v>113</v>
      </c>
      <c r="C69" s="67" t="s">
        <v>175</v>
      </c>
      <c r="D69" s="60">
        <v>15932528</v>
      </c>
      <c r="E69" s="68" t="s">
        <v>175</v>
      </c>
      <c r="F69" s="62">
        <f>D69-[1]Aprilis!D69</f>
        <v>3525652</v>
      </c>
    </row>
    <row r="70" spans="1:6">
      <c r="A70" s="65" t="s">
        <v>114</v>
      </c>
      <c r="B70" s="59" t="s">
        <v>115</v>
      </c>
      <c r="C70" s="67" t="s">
        <v>175</v>
      </c>
      <c r="D70" s="60">
        <v>195143145</v>
      </c>
      <c r="E70" s="68" t="s">
        <v>175</v>
      </c>
      <c r="F70" s="62">
        <f>D70-[1]Aprilis!D70</f>
        <v>43623197</v>
      </c>
    </row>
    <row r="71" spans="1:6">
      <c r="A71" s="64" t="s">
        <v>224</v>
      </c>
      <c r="B71" s="59" t="s">
        <v>225</v>
      </c>
      <c r="C71" s="60">
        <v>107825466</v>
      </c>
      <c r="D71" s="60">
        <v>57035695</v>
      </c>
      <c r="E71" s="61">
        <v>52.896311674646498</v>
      </c>
      <c r="F71" s="62">
        <f>D71-[1]Aprilis!D71</f>
        <v>11384768</v>
      </c>
    </row>
    <row r="72" spans="1:6">
      <c r="A72" s="65" t="s">
        <v>226</v>
      </c>
      <c r="B72" s="59" t="s">
        <v>227</v>
      </c>
      <c r="C72" s="60">
        <v>533206</v>
      </c>
      <c r="D72" s="60">
        <v>7200</v>
      </c>
      <c r="E72" s="61">
        <v>1.3503223894704901</v>
      </c>
      <c r="F72" s="62">
        <f>D72-[1]Aprilis!D72</f>
        <v>0</v>
      </c>
    </row>
    <row r="73" spans="1:6" ht="26.4">
      <c r="A73" s="66" t="s">
        <v>228</v>
      </c>
      <c r="B73" s="59" t="s">
        <v>229</v>
      </c>
      <c r="C73" s="60">
        <v>533206</v>
      </c>
      <c r="D73" s="60">
        <v>7200</v>
      </c>
      <c r="E73" s="61">
        <v>1.3503223894704901</v>
      </c>
      <c r="F73" s="62">
        <f>D73-[1]Aprilis!D73</f>
        <v>0</v>
      </c>
    </row>
    <row r="74" spans="1:6" ht="39.6">
      <c r="A74" s="65" t="s">
        <v>230</v>
      </c>
      <c r="B74" s="59" t="s">
        <v>231</v>
      </c>
      <c r="C74" s="60">
        <v>80503855</v>
      </c>
      <c r="D74" s="60">
        <v>48592860</v>
      </c>
      <c r="E74" s="61">
        <v>60.360910269452297</v>
      </c>
      <c r="F74" s="62">
        <f>D74-[1]Aprilis!D74</f>
        <v>11120145</v>
      </c>
    </row>
    <row r="75" spans="1:6" ht="39.6">
      <c r="A75" s="66" t="s">
        <v>232</v>
      </c>
      <c r="B75" s="59" t="s">
        <v>233</v>
      </c>
      <c r="C75" s="60">
        <v>72948921</v>
      </c>
      <c r="D75" s="60">
        <v>47250214</v>
      </c>
      <c r="E75" s="61">
        <v>64.771641502415093</v>
      </c>
      <c r="F75" s="62">
        <f>D75-[1]Aprilis!D75</f>
        <v>11018079</v>
      </c>
    </row>
    <row r="76" spans="1:6" ht="49.8" customHeight="1">
      <c r="A76" s="66" t="s">
        <v>234</v>
      </c>
      <c r="B76" s="59" t="s">
        <v>235</v>
      </c>
      <c r="C76" s="60">
        <v>7554934</v>
      </c>
      <c r="D76" s="60">
        <v>1342646</v>
      </c>
      <c r="E76" s="61">
        <v>17.771777887139699</v>
      </c>
      <c r="F76" s="62">
        <f>D76-[1]Aprilis!D76</f>
        <v>102066</v>
      </c>
    </row>
    <row r="77" spans="1:6">
      <c r="A77" s="65" t="s">
        <v>236</v>
      </c>
      <c r="B77" s="59" t="s">
        <v>237</v>
      </c>
      <c r="C77" s="60">
        <v>26788405</v>
      </c>
      <c r="D77" s="60">
        <v>8435635</v>
      </c>
      <c r="E77" s="61">
        <v>31.489873622561699</v>
      </c>
      <c r="F77" s="62">
        <f>D77-[1]Aprilis!D77</f>
        <v>264623</v>
      </c>
    </row>
    <row r="78" spans="1:6">
      <c r="A78" s="66" t="s">
        <v>238</v>
      </c>
      <c r="B78" s="59" t="s">
        <v>239</v>
      </c>
      <c r="C78" s="60">
        <v>24840252</v>
      </c>
      <c r="D78" s="60">
        <v>7993788</v>
      </c>
      <c r="E78" s="61">
        <v>32.180784156295999</v>
      </c>
      <c r="F78" s="62">
        <f>D78-[1]Aprilis!D78</f>
        <v>264623</v>
      </c>
    </row>
    <row r="79" spans="1:6" ht="39.6">
      <c r="A79" s="66" t="s">
        <v>240</v>
      </c>
      <c r="B79" s="59" t="s">
        <v>241</v>
      </c>
      <c r="C79" s="60">
        <v>1948153</v>
      </c>
      <c r="D79" s="60">
        <v>441847</v>
      </c>
      <c r="E79" s="61">
        <v>22.680302830424498</v>
      </c>
      <c r="F79" s="62">
        <f>D79-[1]Aprilis!D79</f>
        <v>0</v>
      </c>
    </row>
    <row r="80" spans="1:6" s="58" customFormat="1">
      <c r="A80" s="54"/>
      <c r="B80" s="54" t="s">
        <v>116</v>
      </c>
      <c r="C80" s="55">
        <v>-2170426950</v>
      </c>
      <c r="D80" s="55">
        <f>D8-D29</f>
        <v>-124781003</v>
      </c>
      <c r="E80" s="56">
        <v>5.7491454748108399</v>
      </c>
      <c r="F80" s="57">
        <f>D80-[1]Aprilis!D80</f>
        <v>69722715</v>
      </c>
    </row>
    <row r="81" spans="1:6" s="58" customFormat="1">
      <c r="A81" s="54"/>
      <c r="B81" s="54" t="s">
        <v>117</v>
      </c>
      <c r="C81" s="55">
        <v>2170426950</v>
      </c>
      <c r="D81" s="55">
        <f>D82+D86+D87+D88</f>
        <v>124781003</v>
      </c>
      <c r="E81" s="56">
        <v>5.7491454748108399</v>
      </c>
      <c r="F81" s="57">
        <f>D81-[1]Aprilis!D81</f>
        <v>-69722715</v>
      </c>
    </row>
    <row r="82" spans="1:6">
      <c r="A82" s="63" t="s">
        <v>118</v>
      </c>
      <c r="B82" s="59" t="s">
        <v>119</v>
      </c>
      <c r="C82" s="60">
        <f>$C83+$C84+$C85</f>
        <v>408743840</v>
      </c>
      <c r="D82" s="60">
        <f>D83+D84+D85</f>
        <v>-74238331</v>
      </c>
      <c r="E82" s="61">
        <v>-18.162556671190501</v>
      </c>
      <c r="F82" s="62">
        <f>D82-[1]Aprilis!D82</f>
        <v>-14019222</v>
      </c>
    </row>
    <row r="83" spans="1:6" ht="26.4">
      <c r="A83" s="64" t="s">
        <v>242</v>
      </c>
      <c r="B83" s="59" t="s">
        <v>243</v>
      </c>
      <c r="C83" s="60">
        <v>17475558</v>
      </c>
      <c r="D83" s="60">
        <v>-12385586</v>
      </c>
      <c r="E83" s="61">
        <v>-70.873767693140294</v>
      </c>
      <c r="F83" s="62">
        <f>D83-[1]Aprilis!D83</f>
        <v>-5309057</v>
      </c>
    </row>
    <row r="84" spans="1:6" ht="26.4">
      <c r="A84" s="64" t="s">
        <v>244</v>
      </c>
      <c r="B84" s="59" t="s">
        <v>245</v>
      </c>
      <c r="C84" s="60">
        <v>56810945</v>
      </c>
      <c r="D84" s="60">
        <v>-57658256</v>
      </c>
      <c r="E84" s="61">
        <v>-101.491457940015</v>
      </c>
      <c r="F84" s="62">
        <f>D84-[1]Aprilis!D84</f>
        <v>-15751458</v>
      </c>
    </row>
    <row r="85" spans="1:6" ht="26.4">
      <c r="A85" s="64" t="s">
        <v>246</v>
      </c>
      <c r="B85" s="59" t="s">
        <v>247</v>
      </c>
      <c r="C85" s="60">
        <v>334457337</v>
      </c>
      <c r="D85" s="60">
        <v>-4194489</v>
      </c>
      <c r="E85" s="61">
        <v>-1.2541177561310299</v>
      </c>
      <c r="F85" s="62">
        <f>D85-[1]Aprilis!D85</f>
        <v>7041293</v>
      </c>
    </row>
    <row r="86" spans="1:6">
      <c r="A86" s="63" t="s">
        <v>248</v>
      </c>
      <c r="B86" s="59" t="s">
        <v>249</v>
      </c>
      <c r="C86" s="60">
        <v>-334457337</v>
      </c>
      <c r="D86" s="60">
        <v>4203101</v>
      </c>
      <c r="E86" s="61">
        <v>-1.25669267647132</v>
      </c>
      <c r="F86" s="62">
        <f>D86-[1]Aprilis!D86</f>
        <v>-7052180</v>
      </c>
    </row>
    <row r="87" spans="1:6">
      <c r="A87" s="63" t="s">
        <v>250</v>
      </c>
      <c r="B87" s="59" t="s">
        <v>251</v>
      </c>
      <c r="C87" s="60">
        <f>-($C80+$C86+$C88+$C85+$C84+$C83)</f>
        <v>2127446888</v>
      </c>
      <c r="D87" s="60">
        <v>204661121</v>
      </c>
      <c r="E87" s="61">
        <v>9.6200343437198903</v>
      </c>
      <c r="F87" s="62">
        <f>D87-[1]Aprilis!D87</f>
        <v>-47626313</v>
      </c>
    </row>
    <row r="88" spans="1:6">
      <c r="A88" s="63" t="s">
        <v>252</v>
      </c>
      <c r="B88" s="59" t="s">
        <v>253</v>
      </c>
      <c r="C88" s="60">
        <v>-31306441</v>
      </c>
      <c r="D88" s="60">
        <v>-9844888</v>
      </c>
      <c r="E88" s="61">
        <v>31.446844341073501</v>
      </c>
      <c r="F88" s="62">
        <f>D88-[1]Aprilis!D88</f>
        <v>-1025000</v>
      </c>
    </row>
    <row r="89" spans="1:6" s="58" customFormat="1">
      <c r="A89" s="54"/>
      <c r="B89" s="54" t="s">
        <v>144</v>
      </c>
      <c r="C89" s="55">
        <v>10976501173</v>
      </c>
      <c r="D89" s="55">
        <v>3910614170</v>
      </c>
      <c r="E89" s="56">
        <v>35.627146652426298</v>
      </c>
      <c r="F89" s="57">
        <f>D89-[1]Aprilis!D89</f>
        <v>775435197</v>
      </c>
    </row>
    <row r="90" spans="1:6">
      <c r="A90" s="59" t="s">
        <v>254</v>
      </c>
      <c r="B90" s="59" t="s">
        <v>255</v>
      </c>
      <c r="C90" s="60">
        <v>1732989002</v>
      </c>
      <c r="D90" s="60">
        <v>702240288.00999999</v>
      </c>
      <c r="E90" s="61">
        <v>40.5219125568346</v>
      </c>
      <c r="F90" s="62">
        <v>188560660.77000001</v>
      </c>
    </row>
    <row r="91" spans="1:6">
      <c r="A91" s="59" t="s">
        <v>145</v>
      </c>
      <c r="B91" s="59" t="s">
        <v>146</v>
      </c>
      <c r="C91" s="60">
        <v>1280961920</v>
      </c>
      <c r="D91" s="60">
        <v>279067932.13</v>
      </c>
      <c r="E91" s="61">
        <v>21.785810161320001</v>
      </c>
      <c r="F91" s="62">
        <v>62113103.859999999</v>
      </c>
    </row>
    <row r="92" spans="1:6">
      <c r="A92" s="59" t="s">
        <v>147</v>
      </c>
      <c r="B92" s="59" t="s">
        <v>148</v>
      </c>
      <c r="C92" s="60">
        <v>927880323</v>
      </c>
      <c r="D92" s="60">
        <v>339745102.56</v>
      </c>
      <c r="E92" s="61">
        <v>36.615185615914797</v>
      </c>
      <c r="F92" s="62">
        <v>67007321.759999998</v>
      </c>
    </row>
    <row r="93" spans="1:6">
      <c r="A93" s="59" t="s">
        <v>149</v>
      </c>
      <c r="B93" s="59" t="s">
        <v>150</v>
      </c>
      <c r="C93" s="60">
        <v>2787009694</v>
      </c>
      <c r="D93" s="60">
        <v>942979801.29999995</v>
      </c>
      <c r="E93" s="61">
        <v>33.834823155803498</v>
      </c>
      <c r="F93" s="62">
        <v>134092581.58</v>
      </c>
    </row>
    <row r="94" spans="1:6">
      <c r="A94" s="59" t="s">
        <v>256</v>
      </c>
      <c r="B94" s="59" t="s">
        <v>257</v>
      </c>
      <c r="C94" s="60">
        <v>83912066</v>
      </c>
      <c r="D94" s="60">
        <v>33943910.479999997</v>
      </c>
      <c r="E94" s="61">
        <v>40.451763492511297</v>
      </c>
      <c r="F94" s="62">
        <v>11022799.48</v>
      </c>
    </row>
    <row r="95" spans="1:6">
      <c r="A95" s="59" t="s">
        <v>258</v>
      </c>
      <c r="B95" s="59" t="s">
        <v>259</v>
      </c>
      <c r="C95" s="60">
        <v>28890639</v>
      </c>
      <c r="D95" s="60">
        <v>17813944.239999998</v>
      </c>
      <c r="E95" s="61">
        <v>61.659917733214499</v>
      </c>
      <c r="F95" s="62">
        <v>1414253.67</v>
      </c>
    </row>
    <row r="96" spans="1:6">
      <c r="A96" s="59" t="s">
        <v>260</v>
      </c>
      <c r="B96" s="59" t="s">
        <v>261</v>
      </c>
      <c r="C96" s="60">
        <v>1614296815</v>
      </c>
      <c r="D96" s="60">
        <v>656314417.82000005</v>
      </c>
      <c r="E96" s="61">
        <v>40.656365776203302</v>
      </c>
      <c r="F96" s="62">
        <v>132600550.36</v>
      </c>
    </row>
    <row r="97" spans="1:6">
      <c r="A97" s="59" t="s">
        <v>151</v>
      </c>
      <c r="B97" s="59" t="s">
        <v>152</v>
      </c>
      <c r="C97" s="60">
        <v>242603490</v>
      </c>
      <c r="D97" s="60">
        <v>96005570.969999999</v>
      </c>
      <c r="E97" s="61">
        <v>39.573037869323301</v>
      </c>
      <c r="F97" s="62">
        <v>16370805.4</v>
      </c>
    </row>
    <row r="98" spans="1:6">
      <c r="A98" s="59" t="s">
        <v>153</v>
      </c>
      <c r="B98" s="59" t="s">
        <v>154</v>
      </c>
      <c r="C98" s="60">
        <v>1081604368</v>
      </c>
      <c r="D98" s="60">
        <v>426199807.02999997</v>
      </c>
      <c r="E98" s="61">
        <v>39.404408824465797</v>
      </c>
      <c r="F98" s="62">
        <v>76838539.450000003</v>
      </c>
    </row>
    <row r="99" spans="1:6">
      <c r="A99" s="59" t="s">
        <v>155</v>
      </c>
      <c r="B99" s="59" t="s">
        <v>156</v>
      </c>
      <c r="C99" s="60">
        <v>1196352856</v>
      </c>
      <c r="D99" s="60">
        <v>416303395.67000002</v>
      </c>
      <c r="E99" s="61">
        <v>34.7977098547588</v>
      </c>
      <c r="F99" s="62">
        <v>85414580.950000003</v>
      </c>
    </row>
    <row r="100" spans="1:6">
      <c r="A100" s="59"/>
      <c r="B100" s="59"/>
      <c r="C100" s="60"/>
      <c r="D100" s="60"/>
      <c r="E100" s="61"/>
      <c r="F100" s="62"/>
    </row>
    <row r="101" spans="1:6">
      <c r="A101" s="70" t="s">
        <v>264</v>
      </c>
      <c r="B101" s="59"/>
      <c r="C101" s="60"/>
      <c r="D101" s="60"/>
      <c r="E101" s="61"/>
      <c r="F101" s="62"/>
    </row>
    <row r="102" spans="1:6" s="58" customFormat="1">
      <c r="A102" s="54" t="s">
        <v>265</v>
      </c>
      <c r="B102" s="54" t="s">
        <v>164</v>
      </c>
      <c r="C102" s="55">
        <v>51473724</v>
      </c>
      <c r="D102" s="55">
        <v>19737797.870000001</v>
      </c>
      <c r="E102" s="56">
        <v>38.345385443648901</v>
      </c>
      <c r="F102" s="57">
        <v>2681100.0099999998</v>
      </c>
    </row>
    <row r="103" spans="1:6" ht="26.4">
      <c r="A103" s="63" t="s">
        <v>266</v>
      </c>
      <c r="B103" s="59" t="s">
        <v>267</v>
      </c>
      <c r="C103" s="60">
        <v>16872319</v>
      </c>
      <c r="D103" s="60">
        <v>13487157.59</v>
      </c>
      <c r="E103" s="61">
        <v>79.936596682412201</v>
      </c>
      <c r="F103" s="62">
        <v>1448810.02</v>
      </c>
    </row>
    <row r="104" spans="1:6" ht="26.4">
      <c r="A104" s="64" t="s">
        <v>268</v>
      </c>
      <c r="B104" s="59" t="s">
        <v>269</v>
      </c>
      <c r="C104" s="60">
        <v>15383246</v>
      </c>
      <c r="D104" s="60">
        <v>12936064.949999999</v>
      </c>
      <c r="E104" s="61">
        <v>84.091907195659502</v>
      </c>
      <c r="F104" s="62">
        <v>1182364.98</v>
      </c>
    </row>
    <row r="105" spans="1:6" ht="26.4">
      <c r="A105" s="64" t="s">
        <v>270</v>
      </c>
      <c r="B105" s="59" t="s">
        <v>271</v>
      </c>
      <c r="C105" s="60">
        <v>1179073</v>
      </c>
      <c r="D105" s="60">
        <v>547092.64</v>
      </c>
      <c r="E105" s="61">
        <v>46.4002347606976</v>
      </c>
      <c r="F105" s="62">
        <v>266445.03999999998</v>
      </c>
    </row>
    <row r="106" spans="1:6" ht="16.2" customHeight="1">
      <c r="A106" s="64" t="s">
        <v>272</v>
      </c>
      <c r="B106" s="59" t="s">
        <v>273</v>
      </c>
      <c r="C106" s="60">
        <v>310000</v>
      </c>
      <c r="D106" s="60">
        <v>4000</v>
      </c>
      <c r="E106" s="61">
        <v>1.2903225806451599</v>
      </c>
      <c r="F106" s="62">
        <v>0</v>
      </c>
    </row>
    <row r="107" spans="1:6">
      <c r="A107" s="63" t="s">
        <v>274</v>
      </c>
      <c r="B107" s="59" t="s">
        <v>275</v>
      </c>
      <c r="C107" s="60">
        <v>17125724</v>
      </c>
      <c r="D107" s="60">
        <v>1339569.57</v>
      </c>
      <c r="E107" s="61">
        <v>7.8219733659143396</v>
      </c>
      <c r="F107" s="62">
        <v>1163649.51</v>
      </c>
    </row>
    <row r="108" spans="1:6">
      <c r="A108" s="63" t="s">
        <v>194</v>
      </c>
      <c r="B108" s="59" t="s">
        <v>195</v>
      </c>
      <c r="C108" s="60">
        <v>17475681</v>
      </c>
      <c r="D108" s="60">
        <v>4911070.71</v>
      </c>
      <c r="E108" s="61">
        <v>28.102313781076699</v>
      </c>
      <c r="F108" s="62">
        <v>68640.479999999996</v>
      </c>
    </row>
    <row r="109" spans="1:6" s="58" customFormat="1">
      <c r="A109" s="54"/>
      <c r="B109" s="54" t="s">
        <v>276</v>
      </c>
      <c r="C109" s="55">
        <v>51473724</v>
      </c>
      <c r="D109" s="55">
        <v>19737797.870000001</v>
      </c>
      <c r="E109" s="56">
        <v>38.345385443648901</v>
      </c>
      <c r="F109" s="57">
        <v>2681100.0099999998</v>
      </c>
    </row>
    <row r="110" spans="1:6" ht="26.4">
      <c r="A110" s="63" t="s">
        <v>277</v>
      </c>
      <c r="B110" s="59" t="s">
        <v>278</v>
      </c>
      <c r="C110" s="60">
        <v>16872319</v>
      </c>
      <c r="D110" s="60">
        <v>13487157.59</v>
      </c>
      <c r="E110" s="61">
        <v>79.936596682412201</v>
      </c>
      <c r="F110" s="62">
        <v>1448810.02</v>
      </c>
    </row>
    <row r="111" spans="1:6" ht="26.4">
      <c r="A111" s="64" t="s">
        <v>279</v>
      </c>
      <c r="B111" s="59" t="s">
        <v>280</v>
      </c>
      <c r="C111" s="60">
        <v>15383246</v>
      </c>
      <c r="D111" s="60">
        <v>12936064.949999999</v>
      </c>
      <c r="E111" s="61">
        <v>84.091907195659502</v>
      </c>
      <c r="F111" s="62">
        <v>1182364.98</v>
      </c>
    </row>
    <row r="112" spans="1:6" ht="26.4">
      <c r="A112" s="64" t="s">
        <v>281</v>
      </c>
      <c r="B112" s="59" t="s">
        <v>282</v>
      </c>
      <c r="C112" s="60">
        <v>1179073</v>
      </c>
      <c r="D112" s="60">
        <v>547092.64</v>
      </c>
      <c r="E112" s="61">
        <v>46.4002347606976</v>
      </c>
      <c r="F112" s="62">
        <v>266445.03999999998</v>
      </c>
    </row>
    <row r="113" spans="1:6" ht="26.4">
      <c r="A113" s="64" t="s">
        <v>283</v>
      </c>
      <c r="B113" s="59" t="s">
        <v>284</v>
      </c>
      <c r="C113" s="60">
        <v>310000</v>
      </c>
      <c r="D113" s="60">
        <v>4000</v>
      </c>
      <c r="E113" s="61">
        <v>1.2903225806451599</v>
      </c>
      <c r="F113" s="62">
        <v>0</v>
      </c>
    </row>
    <row r="114" spans="1:6">
      <c r="A114" s="63" t="s">
        <v>285</v>
      </c>
      <c r="B114" s="59" t="s">
        <v>286</v>
      </c>
      <c r="C114" s="60">
        <v>34601405</v>
      </c>
      <c r="D114" s="60">
        <v>6250640.2800000003</v>
      </c>
      <c r="E114" s="61">
        <v>18.064700783104001</v>
      </c>
      <c r="F114" s="62">
        <v>1232289.99</v>
      </c>
    </row>
    <row r="116" spans="1:6" ht="25.5" customHeight="1">
      <c r="A116" s="348" t="s">
        <v>287</v>
      </c>
      <c r="B116" s="348"/>
      <c r="C116" s="348"/>
      <c r="D116" s="348"/>
      <c r="E116" s="348"/>
      <c r="F116" s="348"/>
    </row>
    <row r="117" spans="1:6">
      <c r="A117" s="71" t="s">
        <v>288</v>
      </c>
    </row>
    <row r="119" spans="1:6" ht="38.25" customHeight="1">
      <c r="A119" s="348" t="s">
        <v>289</v>
      </c>
      <c r="B119" s="348"/>
      <c r="C119" s="348"/>
      <c r="D119" s="348"/>
      <c r="E119" s="348"/>
      <c r="F119" s="348"/>
    </row>
    <row r="120" spans="1:6">
      <c r="A120" s="72" t="s">
        <v>131</v>
      </c>
    </row>
  </sheetData>
  <sheetProtection formatCells="0"/>
  <mergeCells count="4">
    <mergeCell ref="A3:F3"/>
    <mergeCell ref="A4:F4"/>
    <mergeCell ref="A116:F116"/>
    <mergeCell ref="A119:F119"/>
  </mergeCells>
  <hyperlinks>
    <hyperlink ref="A120" r:id="rId1"/>
  </hyperlinks>
  <pageMargins left="1.1811023622047245" right="0.59055118110236227" top="0.78740157480314965" bottom="0.78740157480314965" header="0.39370078740157483" footer="0.39370078740157483"/>
  <pageSetup paperSize="9" scale="64" firstPageNumber="8" fitToHeight="0" orientation="portrait" useFirstPageNumber="1" r:id="rId2"/>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zoomScaleNormal="100" workbookViewId="0">
      <selection activeCell="I11" sqref="I11"/>
    </sheetView>
  </sheetViews>
  <sheetFormatPr defaultColWidth="18" defaultRowHeight="13.2"/>
  <cols>
    <col min="1" max="1" width="21.44140625" style="192" customWidth="1"/>
    <col min="2" max="2" width="46.6640625" style="192" customWidth="1"/>
    <col min="3" max="3" width="18" style="193" customWidth="1"/>
    <col min="4" max="4" width="16" style="193" customWidth="1"/>
    <col min="5" max="5" width="9" style="238" customWidth="1"/>
    <col min="6" max="6" width="15.6640625" style="193" customWidth="1"/>
    <col min="7" max="16384" width="18" style="24"/>
  </cols>
  <sheetData>
    <row r="1" spans="1:6">
      <c r="D1" s="353" t="s">
        <v>32</v>
      </c>
      <c r="E1" s="354"/>
      <c r="F1" s="354"/>
    </row>
    <row r="2" spans="1:6">
      <c r="D2" s="194"/>
      <c r="E2" s="193"/>
      <c r="F2" s="195" t="s">
        <v>33</v>
      </c>
    </row>
    <row r="3" spans="1:6" ht="15.6">
      <c r="A3" s="355" t="s">
        <v>0</v>
      </c>
      <c r="B3" s="355"/>
      <c r="C3" s="355"/>
      <c r="D3" s="356"/>
      <c r="E3" s="355"/>
      <c r="F3" s="357"/>
    </row>
    <row r="4" spans="1:6">
      <c r="A4" s="358" t="s">
        <v>292</v>
      </c>
      <c r="B4" s="359"/>
      <c r="C4" s="359"/>
      <c r="D4" s="360"/>
      <c r="E4" s="359"/>
      <c r="F4" s="361"/>
    </row>
    <row r="5" spans="1:6">
      <c r="A5" s="196"/>
      <c r="B5" s="197"/>
      <c r="C5" s="198"/>
      <c r="D5" s="199"/>
      <c r="E5" s="200"/>
      <c r="F5" s="201" t="s">
        <v>34</v>
      </c>
    </row>
    <row r="6" spans="1:6" ht="34.200000000000003">
      <c r="A6" s="202" t="s">
        <v>35</v>
      </c>
      <c r="B6" s="203" t="s">
        <v>36</v>
      </c>
      <c r="C6" s="204" t="s">
        <v>37</v>
      </c>
      <c r="D6" s="205" t="s">
        <v>38</v>
      </c>
      <c r="E6" s="206" t="s">
        <v>39</v>
      </c>
      <c r="F6" s="205" t="s">
        <v>40</v>
      </c>
    </row>
    <row r="7" spans="1:6">
      <c r="A7" s="207">
        <v>1</v>
      </c>
      <c r="B7" s="208">
        <v>2</v>
      </c>
      <c r="C7" s="207">
        <v>3</v>
      </c>
      <c r="D7" s="209">
        <v>4</v>
      </c>
      <c r="E7" s="209">
        <v>5</v>
      </c>
      <c r="F7" s="209">
        <v>6</v>
      </c>
    </row>
    <row r="8" spans="1:6">
      <c r="A8" s="210"/>
      <c r="B8" s="210" t="s">
        <v>41</v>
      </c>
      <c r="C8" s="211">
        <v>4197211597</v>
      </c>
      <c r="D8" s="211">
        <v>1692331001</v>
      </c>
      <c r="E8" s="212">
        <v>40.320364172480865</v>
      </c>
      <c r="F8" s="211">
        <v>351917303</v>
      </c>
    </row>
    <row r="9" spans="1:6">
      <c r="A9" s="213" t="s">
        <v>42</v>
      </c>
      <c r="B9" s="214" t="s">
        <v>43</v>
      </c>
      <c r="C9" s="215">
        <v>3858127659</v>
      </c>
      <c r="D9" s="215">
        <v>1548418006</v>
      </c>
      <c r="E9" s="216">
        <v>40.133923568027797</v>
      </c>
      <c r="F9" s="215">
        <v>319931564</v>
      </c>
    </row>
    <row r="10" spans="1:6">
      <c r="A10" s="217" t="s">
        <v>44</v>
      </c>
      <c r="B10" s="214" t="s">
        <v>45</v>
      </c>
      <c r="C10" s="215">
        <v>3858127659</v>
      </c>
      <c r="D10" s="215">
        <v>1548418006</v>
      </c>
      <c r="E10" s="216">
        <v>40.133923568027797</v>
      </c>
      <c r="F10" s="215">
        <v>319931564</v>
      </c>
    </row>
    <row r="11" spans="1:6">
      <c r="A11" s="213" t="s">
        <v>46</v>
      </c>
      <c r="B11" s="214" t="s">
        <v>47</v>
      </c>
      <c r="C11" s="215">
        <v>66989174</v>
      </c>
      <c r="D11" s="215">
        <v>31731411</v>
      </c>
      <c r="E11" s="216">
        <v>47.367969188573703</v>
      </c>
      <c r="F11" s="215">
        <v>9588559</v>
      </c>
    </row>
    <row r="12" spans="1:6" ht="26.4">
      <c r="A12" s="213" t="s">
        <v>48</v>
      </c>
      <c r="B12" s="214" t="s">
        <v>49</v>
      </c>
      <c r="C12" s="215">
        <v>56125</v>
      </c>
      <c r="D12" s="215">
        <v>30155</v>
      </c>
      <c r="E12" s="216">
        <v>53.728285077951</v>
      </c>
      <c r="F12" s="215">
        <v>-59</v>
      </c>
    </row>
    <row r="13" spans="1:6">
      <c r="A13" s="213" t="s">
        <v>50</v>
      </c>
      <c r="B13" s="214" t="s">
        <v>51</v>
      </c>
      <c r="C13" s="215">
        <v>272038639</v>
      </c>
      <c r="D13" s="215">
        <v>112151429</v>
      </c>
      <c r="E13" s="216">
        <v>41.2262864504332</v>
      </c>
      <c r="F13" s="215">
        <v>22397239</v>
      </c>
    </row>
    <row r="14" spans="1:6">
      <c r="A14" s="217" t="s">
        <v>52</v>
      </c>
      <c r="B14" s="214" t="s">
        <v>53</v>
      </c>
      <c r="C14" s="215">
        <v>271969922</v>
      </c>
      <c r="D14" s="215">
        <v>112082712</v>
      </c>
      <c r="E14" s="216">
        <v>41.2114367485093</v>
      </c>
      <c r="F14" s="215">
        <v>22397238</v>
      </c>
    </row>
    <row r="15" spans="1:6">
      <c r="A15" s="217" t="s">
        <v>54</v>
      </c>
      <c r="B15" s="214" t="s">
        <v>55</v>
      </c>
      <c r="C15" s="215">
        <v>68717</v>
      </c>
      <c r="D15" s="215">
        <v>68717</v>
      </c>
      <c r="E15" s="216">
        <v>99.998821252382996</v>
      </c>
      <c r="F15" s="215">
        <v>1</v>
      </c>
    </row>
    <row r="16" spans="1:6">
      <c r="A16" s="210"/>
      <c r="B16" s="210" t="s">
        <v>56</v>
      </c>
      <c r="C16" s="211">
        <v>4083782241</v>
      </c>
      <c r="D16" s="211">
        <v>1710604461</v>
      </c>
      <c r="E16" s="212">
        <v>41.887749151412208</v>
      </c>
      <c r="F16" s="211">
        <v>311041840</v>
      </c>
    </row>
    <row r="17" spans="1:6">
      <c r="A17" s="213" t="s">
        <v>42</v>
      </c>
      <c r="B17" s="214" t="s">
        <v>57</v>
      </c>
      <c r="C17" s="215">
        <v>4082168133</v>
      </c>
      <c r="D17" s="215">
        <v>1710200945</v>
      </c>
      <c r="E17" s="216">
        <v>41.894426906741998</v>
      </c>
      <c r="F17" s="215">
        <v>310884578</v>
      </c>
    </row>
    <row r="18" spans="1:6">
      <c r="A18" s="217" t="s">
        <v>58</v>
      </c>
      <c r="B18" s="214" t="s">
        <v>59</v>
      </c>
      <c r="C18" s="215">
        <v>26698005</v>
      </c>
      <c r="D18" s="215">
        <v>10275693</v>
      </c>
      <c r="E18" s="216">
        <v>38.488615347850903</v>
      </c>
      <c r="F18" s="215">
        <v>2506129</v>
      </c>
    </row>
    <row r="19" spans="1:6">
      <c r="A19" s="218" t="s">
        <v>60</v>
      </c>
      <c r="B19" s="214" t="s">
        <v>61</v>
      </c>
      <c r="C19" s="215">
        <v>20146145</v>
      </c>
      <c r="D19" s="215">
        <v>7186273</v>
      </c>
      <c r="E19" s="216">
        <v>35.670709607222598</v>
      </c>
      <c r="F19" s="215">
        <v>1729194</v>
      </c>
    </row>
    <row r="20" spans="1:6">
      <c r="A20" s="219" t="s">
        <v>62</v>
      </c>
      <c r="B20" s="214" t="s">
        <v>63</v>
      </c>
      <c r="C20" s="215">
        <v>0</v>
      </c>
      <c r="D20" s="215">
        <v>5587358</v>
      </c>
      <c r="E20" s="216">
        <v>0</v>
      </c>
      <c r="F20" s="215">
        <v>1334441</v>
      </c>
    </row>
    <row r="21" spans="1:6" ht="26.4">
      <c r="A21" s="219" t="s">
        <v>64</v>
      </c>
      <c r="B21" s="214" t="s">
        <v>65</v>
      </c>
      <c r="C21" s="215">
        <v>0</v>
      </c>
      <c r="D21" s="215">
        <v>1598915</v>
      </c>
      <c r="E21" s="216">
        <v>0</v>
      </c>
      <c r="F21" s="215">
        <v>394753</v>
      </c>
    </row>
    <row r="22" spans="1:6">
      <c r="A22" s="218" t="s">
        <v>66</v>
      </c>
      <c r="B22" s="214" t="s">
        <v>67</v>
      </c>
      <c r="C22" s="215">
        <v>6551860</v>
      </c>
      <c r="D22" s="215">
        <v>3089420</v>
      </c>
      <c r="E22" s="216">
        <v>47.153320889029999</v>
      </c>
      <c r="F22" s="215">
        <v>776934.87999999989</v>
      </c>
    </row>
    <row r="23" spans="1:6">
      <c r="A23" s="219" t="s">
        <v>68</v>
      </c>
      <c r="B23" s="214" t="s">
        <v>69</v>
      </c>
      <c r="C23" s="215">
        <v>0</v>
      </c>
      <c r="D23" s="215">
        <v>5864</v>
      </c>
      <c r="E23" s="216">
        <v>0</v>
      </c>
      <c r="F23" s="215">
        <v>1372</v>
      </c>
    </row>
    <row r="24" spans="1:6">
      <c r="A24" s="219" t="s">
        <v>70</v>
      </c>
      <c r="B24" s="214" t="s">
        <v>71</v>
      </c>
      <c r="C24" s="215">
        <v>0</v>
      </c>
      <c r="D24" s="215">
        <v>3025040</v>
      </c>
      <c r="E24" s="216">
        <v>0</v>
      </c>
      <c r="F24" s="215">
        <v>761909</v>
      </c>
    </row>
    <row r="25" spans="1:6" ht="26.4">
      <c r="A25" s="219" t="s">
        <v>72</v>
      </c>
      <c r="B25" s="214" t="s">
        <v>73</v>
      </c>
      <c r="C25" s="215">
        <v>0</v>
      </c>
      <c r="D25" s="215">
        <v>57825</v>
      </c>
      <c r="E25" s="216">
        <v>0</v>
      </c>
      <c r="F25" s="215">
        <v>13559</v>
      </c>
    </row>
    <row r="26" spans="1:6">
      <c r="A26" s="219" t="s">
        <v>74</v>
      </c>
      <c r="B26" s="214" t="s">
        <v>75</v>
      </c>
      <c r="C26" s="215">
        <v>0</v>
      </c>
      <c r="D26" s="215">
        <v>691</v>
      </c>
      <c r="E26" s="216">
        <v>0</v>
      </c>
      <c r="F26" s="215">
        <v>95</v>
      </c>
    </row>
    <row r="27" spans="1:6" ht="26.4">
      <c r="A27" s="217" t="s">
        <v>44</v>
      </c>
      <c r="B27" s="214" t="s">
        <v>76</v>
      </c>
      <c r="C27" s="215">
        <v>4051753300</v>
      </c>
      <c r="D27" s="215">
        <v>1699866469</v>
      </c>
      <c r="E27" s="216">
        <v>41.953849200048801</v>
      </c>
      <c r="F27" s="215">
        <v>308378449</v>
      </c>
    </row>
    <row r="28" spans="1:6">
      <c r="A28" s="218" t="s">
        <v>77</v>
      </c>
      <c r="B28" s="214" t="s">
        <v>78</v>
      </c>
      <c r="C28" s="215">
        <v>3769135</v>
      </c>
      <c r="D28" s="215">
        <v>178520</v>
      </c>
      <c r="E28" s="216">
        <v>4.7363665668648096</v>
      </c>
      <c r="F28" s="215">
        <v>46228</v>
      </c>
    </row>
    <row r="29" spans="1:6" ht="26.4">
      <c r="A29" s="219" t="s">
        <v>79</v>
      </c>
      <c r="B29" s="214" t="s">
        <v>80</v>
      </c>
      <c r="C29" s="215">
        <v>0</v>
      </c>
      <c r="D29" s="215">
        <v>178520</v>
      </c>
      <c r="E29" s="216">
        <v>0</v>
      </c>
      <c r="F29" s="215">
        <v>46228</v>
      </c>
    </row>
    <row r="30" spans="1:6">
      <c r="A30" s="218" t="s">
        <v>81</v>
      </c>
      <c r="B30" s="214" t="s">
        <v>82</v>
      </c>
      <c r="C30" s="215">
        <v>4047984165</v>
      </c>
      <c r="D30" s="220">
        <v>1699687949</v>
      </c>
      <c r="E30" s="216">
        <v>41.988502921675803</v>
      </c>
      <c r="F30" s="215">
        <v>308332221</v>
      </c>
    </row>
    <row r="31" spans="1:6">
      <c r="A31" s="219" t="s">
        <v>83</v>
      </c>
      <c r="B31" s="214" t="s">
        <v>84</v>
      </c>
      <c r="C31" s="215">
        <v>0</v>
      </c>
      <c r="D31" s="215">
        <v>1699687949</v>
      </c>
      <c r="E31" s="216">
        <v>0</v>
      </c>
      <c r="F31" s="215">
        <v>308332221</v>
      </c>
    </row>
    <row r="32" spans="1:6">
      <c r="A32" s="221" t="s">
        <v>85</v>
      </c>
      <c r="B32" s="214" t="s">
        <v>86</v>
      </c>
      <c r="C32" s="215">
        <v>0</v>
      </c>
      <c r="D32" s="215">
        <v>1350418725</v>
      </c>
      <c r="E32" s="216">
        <v>0</v>
      </c>
      <c r="F32" s="215">
        <v>243428971</v>
      </c>
    </row>
    <row r="33" spans="1:6">
      <c r="A33" s="221" t="s">
        <v>87</v>
      </c>
      <c r="B33" s="214" t="s">
        <v>88</v>
      </c>
      <c r="C33" s="215">
        <v>0</v>
      </c>
      <c r="D33" s="215">
        <v>284904810</v>
      </c>
      <c r="E33" s="216">
        <v>0</v>
      </c>
      <c r="F33" s="215">
        <v>52891044</v>
      </c>
    </row>
    <row r="34" spans="1:6">
      <c r="A34" s="221" t="s">
        <v>89</v>
      </c>
      <c r="B34" s="214" t="s">
        <v>90</v>
      </c>
      <c r="C34" s="215">
        <v>0</v>
      </c>
      <c r="D34" s="215">
        <v>63777934</v>
      </c>
      <c r="E34" s="216">
        <v>0</v>
      </c>
      <c r="F34" s="215">
        <v>11917911</v>
      </c>
    </row>
    <row r="35" spans="1:6">
      <c r="A35" s="221" t="s">
        <v>91</v>
      </c>
      <c r="B35" s="214" t="s">
        <v>92</v>
      </c>
      <c r="C35" s="215">
        <v>0</v>
      </c>
      <c r="D35" s="215">
        <v>586480</v>
      </c>
      <c r="E35" s="216">
        <v>0</v>
      </c>
      <c r="F35" s="215">
        <v>94295</v>
      </c>
    </row>
    <row r="36" spans="1:6" ht="26.4">
      <c r="A36" s="217" t="s">
        <v>93</v>
      </c>
      <c r="B36" s="214" t="s">
        <v>94</v>
      </c>
      <c r="C36" s="215">
        <v>21142</v>
      </c>
      <c r="D36" s="215">
        <v>21142</v>
      </c>
      <c r="E36" s="216">
        <v>100</v>
      </c>
      <c r="F36" s="215">
        <v>0</v>
      </c>
    </row>
    <row r="37" spans="1:6">
      <c r="A37" s="218" t="s">
        <v>95</v>
      </c>
      <c r="B37" s="214" t="s">
        <v>96</v>
      </c>
      <c r="C37" s="215">
        <v>21142</v>
      </c>
      <c r="D37" s="215">
        <v>21142</v>
      </c>
      <c r="E37" s="216">
        <v>100</v>
      </c>
      <c r="F37" s="215">
        <v>0</v>
      </c>
    </row>
    <row r="38" spans="1:6" ht="26.4">
      <c r="A38" s="217" t="s">
        <v>97</v>
      </c>
      <c r="B38" s="214" t="s">
        <v>98</v>
      </c>
      <c r="C38" s="215">
        <v>3695686</v>
      </c>
      <c r="D38" s="215">
        <v>37641</v>
      </c>
      <c r="E38" s="216">
        <v>1.0185064423763299</v>
      </c>
      <c r="F38" s="215">
        <v>0</v>
      </c>
    </row>
    <row r="39" spans="1:6" ht="26.4">
      <c r="A39" s="218" t="s">
        <v>99</v>
      </c>
      <c r="B39" s="214" t="s">
        <v>100</v>
      </c>
      <c r="C39" s="215">
        <v>15000</v>
      </c>
      <c r="D39" s="215">
        <v>1559</v>
      </c>
      <c r="E39" s="216">
        <v>10.391400000000001</v>
      </c>
      <c r="F39" s="215">
        <v>0</v>
      </c>
    </row>
    <row r="40" spans="1:6" ht="26.4">
      <c r="A40" s="219" t="s">
        <v>101</v>
      </c>
      <c r="B40" s="214" t="s">
        <v>102</v>
      </c>
      <c r="C40" s="215">
        <v>15000</v>
      </c>
      <c r="D40" s="215">
        <v>1559</v>
      </c>
      <c r="E40" s="216">
        <v>10.391400000000001</v>
      </c>
      <c r="F40" s="215">
        <v>0</v>
      </c>
    </row>
    <row r="41" spans="1:6" ht="26.4">
      <c r="A41" s="218" t="s">
        <v>103</v>
      </c>
      <c r="B41" s="214" t="s">
        <v>104</v>
      </c>
      <c r="C41" s="215">
        <v>3680686</v>
      </c>
      <c r="D41" s="215">
        <v>36082</v>
      </c>
      <c r="E41" s="216">
        <v>0.98030883373371003</v>
      </c>
      <c r="F41" s="215">
        <v>0</v>
      </c>
    </row>
    <row r="42" spans="1:6" ht="26.4">
      <c r="A42" s="219" t="s">
        <v>105</v>
      </c>
      <c r="B42" s="214" t="s">
        <v>106</v>
      </c>
      <c r="C42" s="215">
        <v>3549059</v>
      </c>
      <c r="D42" s="215">
        <v>11082</v>
      </c>
      <c r="E42" s="216">
        <v>0.31225431867997</v>
      </c>
      <c r="F42" s="215">
        <v>0</v>
      </c>
    </row>
    <row r="43" spans="1:6" ht="39.6">
      <c r="A43" s="219" t="s">
        <v>107</v>
      </c>
      <c r="B43" s="214" t="s">
        <v>108</v>
      </c>
      <c r="C43" s="215">
        <v>131627</v>
      </c>
      <c r="D43" s="215">
        <v>25000</v>
      </c>
      <c r="E43" s="216">
        <v>18.9930637331247</v>
      </c>
      <c r="F43" s="215">
        <v>0</v>
      </c>
    </row>
    <row r="44" spans="1:6">
      <c r="A44" s="213" t="s">
        <v>46</v>
      </c>
      <c r="B44" s="214" t="s">
        <v>109</v>
      </c>
      <c r="C44" s="215">
        <v>1614108</v>
      </c>
      <c r="D44" s="215">
        <v>403516</v>
      </c>
      <c r="E44" s="216">
        <v>24.999330899791101</v>
      </c>
      <c r="F44" s="215">
        <v>157262</v>
      </c>
    </row>
    <row r="45" spans="1:6">
      <c r="A45" s="217" t="s">
        <v>110</v>
      </c>
      <c r="B45" s="214" t="s">
        <v>111</v>
      </c>
      <c r="C45" s="215">
        <v>1614108</v>
      </c>
      <c r="D45" s="215">
        <v>403516</v>
      </c>
      <c r="E45" s="216">
        <v>24.999330899791101</v>
      </c>
      <c r="F45" s="215">
        <v>157262</v>
      </c>
    </row>
    <row r="46" spans="1:6">
      <c r="A46" s="218" t="s">
        <v>112</v>
      </c>
      <c r="B46" s="214" t="s">
        <v>113</v>
      </c>
      <c r="C46" s="215">
        <v>0</v>
      </c>
      <c r="D46" s="220">
        <v>243343</v>
      </c>
      <c r="E46" s="216">
        <v>0</v>
      </c>
      <c r="F46" s="215">
        <v>14629</v>
      </c>
    </row>
    <row r="47" spans="1:6">
      <c r="A47" s="218" t="s">
        <v>114</v>
      </c>
      <c r="B47" s="214" t="s">
        <v>115</v>
      </c>
      <c r="C47" s="215">
        <v>0</v>
      </c>
      <c r="D47" s="220">
        <v>160173</v>
      </c>
      <c r="E47" s="216">
        <v>0</v>
      </c>
      <c r="F47" s="215">
        <v>142633</v>
      </c>
    </row>
    <row r="48" spans="1:6">
      <c r="A48" s="210"/>
      <c r="B48" s="210" t="s">
        <v>116</v>
      </c>
      <c r="C48" s="211">
        <v>113429356</v>
      </c>
      <c r="D48" s="211">
        <v>-18273460</v>
      </c>
      <c r="E48" s="212">
        <v>-52.146045085541999</v>
      </c>
      <c r="F48" s="211">
        <v>40875463</v>
      </c>
    </row>
    <row r="49" spans="1:6">
      <c r="A49" s="210"/>
      <c r="B49" s="210" t="s">
        <v>117</v>
      </c>
      <c r="C49" s="211">
        <v>-113429356</v>
      </c>
      <c r="D49" s="211">
        <v>18273460.199999999</v>
      </c>
      <c r="E49" s="212">
        <v>-52.146045085541999</v>
      </c>
      <c r="F49" s="211">
        <v>-40875462.799999997</v>
      </c>
    </row>
    <row r="50" spans="1:6">
      <c r="A50" s="213" t="s">
        <v>118</v>
      </c>
      <c r="B50" s="214" t="s">
        <v>119</v>
      </c>
      <c r="C50" s="215">
        <v>-113429356</v>
      </c>
      <c r="D50" s="215">
        <v>18273460.199999999</v>
      </c>
      <c r="E50" s="216">
        <v>-16.109992020055198</v>
      </c>
      <c r="F50" s="215">
        <v>-40875462.799999997</v>
      </c>
    </row>
    <row r="51" spans="1:6" ht="26.4">
      <c r="A51" s="217" t="s">
        <v>120</v>
      </c>
      <c r="B51" s="214" t="s">
        <v>121</v>
      </c>
      <c r="C51" s="215">
        <v>-113429356</v>
      </c>
      <c r="D51" s="215">
        <v>18273460.199999999</v>
      </c>
      <c r="E51" s="216">
        <v>-16.109992020055198</v>
      </c>
      <c r="F51" s="215">
        <v>-40875462.799999997</v>
      </c>
    </row>
    <row r="52" spans="1:6">
      <c r="A52" s="214"/>
      <c r="B52" s="214"/>
      <c r="C52" s="215"/>
      <c r="D52" s="215"/>
      <c r="E52" s="216"/>
      <c r="F52" s="215"/>
    </row>
    <row r="53" spans="1:6">
      <c r="A53" s="222" t="s">
        <v>122</v>
      </c>
      <c r="B53" s="214"/>
      <c r="C53" s="215"/>
      <c r="D53" s="220"/>
      <c r="E53" s="216"/>
      <c r="F53" s="220"/>
    </row>
    <row r="54" spans="1:6" ht="27.6">
      <c r="A54" s="210"/>
      <c r="B54" s="223" t="s">
        <v>123</v>
      </c>
      <c r="C54" s="211">
        <v>3997185659</v>
      </c>
      <c r="D54" s="211">
        <v>1913344187.72</v>
      </c>
      <c r="E54" s="212">
        <v>47.8672834075631</v>
      </c>
      <c r="F54" s="211">
        <v>393722463.98000002</v>
      </c>
    </row>
    <row r="55" spans="1:6">
      <c r="A55" s="214"/>
      <c r="B55" s="222" t="s">
        <v>124</v>
      </c>
      <c r="C55" s="215"/>
      <c r="D55" s="215"/>
      <c r="E55" s="216"/>
      <c r="F55" s="215"/>
    </row>
    <row r="56" spans="1:6">
      <c r="A56" s="214"/>
      <c r="B56" s="222" t="s">
        <v>125</v>
      </c>
      <c r="C56" s="215">
        <v>3858127659</v>
      </c>
      <c r="D56" s="215">
        <v>1548418005.8199999</v>
      </c>
      <c r="E56" s="216">
        <v>40.133923568027797</v>
      </c>
      <c r="F56" s="215">
        <v>319931563.5</v>
      </c>
    </row>
    <row r="57" spans="1:6">
      <c r="A57" s="214"/>
      <c r="B57" s="222" t="s">
        <v>126</v>
      </c>
      <c r="C57" s="215">
        <v>0</v>
      </c>
      <c r="D57" s="215">
        <v>309061341.79000002</v>
      </c>
      <c r="E57" s="216">
        <v>0</v>
      </c>
      <c r="F57" s="215">
        <v>62356450.840000004</v>
      </c>
    </row>
    <row r="58" spans="1:6" ht="26.4">
      <c r="A58" s="214"/>
      <c r="B58" s="222" t="s">
        <v>127</v>
      </c>
      <c r="C58" s="215">
        <v>139058000</v>
      </c>
      <c r="D58" s="215">
        <v>55864840.109999999</v>
      </c>
      <c r="E58" s="216">
        <v>40.173769297703103</v>
      </c>
      <c r="F58" s="215">
        <v>11434449.640000001</v>
      </c>
    </row>
    <row r="59" spans="1:6">
      <c r="A59" s="214"/>
      <c r="B59" s="222" t="s">
        <v>293</v>
      </c>
      <c r="C59" s="215">
        <v>0</v>
      </c>
      <c r="D59" s="215">
        <v>0</v>
      </c>
      <c r="E59" s="216">
        <v>0</v>
      </c>
      <c r="F59" s="215">
        <v>0</v>
      </c>
    </row>
    <row r="60" spans="1:6" ht="27.6">
      <c r="A60" s="210"/>
      <c r="B60" s="223" t="s">
        <v>128</v>
      </c>
      <c r="C60" s="211">
        <v>0</v>
      </c>
      <c r="D60" s="211">
        <v>-13412240.35</v>
      </c>
      <c r="E60" s="212">
        <v>0</v>
      </c>
      <c r="F60" s="211">
        <v>-620919.56000000006</v>
      </c>
    </row>
    <row r="61" spans="1:6" ht="20.25" customHeight="1">
      <c r="A61" s="224"/>
      <c r="B61" s="224"/>
      <c r="C61" s="225"/>
      <c r="D61" s="226"/>
      <c r="E61" s="227"/>
      <c r="F61" s="225"/>
    </row>
    <row r="62" spans="1:6">
      <c r="A62" s="228" t="s">
        <v>129</v>
      </c>
      <c r="B62" s="229"/>
      <c r="C62" s="230"/>
      <c r="D62" s="231"/>
      <c r="E62" s="232"/>
      <c r="F62" s="230"/>
    </row>
    <row r="63" spans="1:6">
      <c r="A63" s="228" t="s">
        <v>130</v>
      </c>
      <c r="B63" s="233"/>
      <c r="C63" s="234"/>
      <c r="D63" s="235"/>
      <c r="E63" s="236"/>
      <c r="F63" s="234"/>
    </row>
    <row r="64" spans="1:6">
      <c r="A64" s="237" t="s">
        <v>131</v>
      </c>
      <c r="B64" s="233"/>
      <c r="C64" s="234"/>
      <c r="D64" s="235"/>
      <c r="E64" s="236"/>
      <c r="F64" s="234"/>
    </row>
    <row r="65" spans="1:6">
      <c r="A65" s="233"/>
      <c r="B65" s="233"/>
      <c r="C65" s="234"/>
      <c r="D65" s="235"/>
      <c r="E65" s="236"/>
      <c r="F65" s="234"/>
    </row>
    <row r="66" spans="1:6">
      <c r="A66" s="362" t="s">
        <v>294</v>
      </c>
      <c r="B66" s="363"/>
      <c r="C66" s="363"/>
      <c r="D66" s="363"/>
      <c r="E66" s="363"/>
      <c r="F66" s="363"/>
    </row>
    <row r="67" spans="1:6" ht="24.6" customHeight="1">
      <c r="A67" s="351" t="s">
        <v>295</v>
      </c>
      <c r="B67" s="352"/>
      <c r="C67" s="352"/>
      <c r="D67" s="352"/>
      <c r="E67" s="352"/>
      <c r="F67" s="352"/>
    </row>
    <row r="68" spans="1:6" ht="51.75" customHeight="1">
      <c r="A68" s="349" t="s">
        <v>296</v>
      </c>
      <c r="B68" s="350"/>
      <c r="C68" s="350"/>
      <c r="D68" s="350"/>
      <c r="E68" s="350"/>
      <c r="F68" s="350"/>
    </row>
    <row r="69" spans="1:6">
      <c r="A69" s="224"/>
      <c r="B69" s="224"/>
      <c r="C69" s="225"/>
      <c r="D69" s="226"/>
      <c r="E69" s="227"/>
      <c r="F69" s="225"/>
    </row>
    <row r="70" spans="1:6">
      <c r="A70" s="224"/>
      <c r="B70" s="224"/>
      <c r="C70" s="225"/>
      <c r="D70" s="226"/>
      <c r="E70" s="227"/>
      <c r="F70" s="225"/>
    </row>
    <row r="71" spans="1:6">
      <c r="A71" s="224"/>
      <c r="B71" s="224"/>
      <c r="C71" s="225"/>
      <c r="D71" s="226"/>
      <c r="E71" s="227"/>
      <c r="F71" s="225"/>
    </row>
    <row r="72" spans="1:6">
      <c r="A72" s="224"/>
      <c r="B72" s="224"/>
      <c r="C72" s="225"/>
      <c r="D72" s="226"/>
      <c r="E72" s="227"/>
      <c r="F72" s="225"/>
    </row>
    <row r="73" spans="1:6">
      <c r="A73" s="224"/>
      <c r="B73" s="224"/>
      <c r="C73" s="225"/>
      <c r="D73" s="226"/>
      <c r="E73" s="227"/>
      <c r="F73" s="225"/>
    </row>
    <row r="74" spans="1:6">
      <c r="A74" s="224"/>
      <c r="B74" s="224"/>
      <c r="C74" s="225"/>
      <c r="D74" s="226"/>
      <c r="E74" s="227"/>
      <c r="F74" s="225"/>
    </row>
    <row r="75" spans="1:6">
      <c r="A75" s="224"/>
      <c r="B75" s="224"/>
      <c r="C75" s="225"/>
      <c r="D75" s="226"/>
      <c r="E75" s="227"/>
      <c r="F75" s="225"/>
    </row>
    <row r="76" spans="1:6">
      <c r="A76" s="224"/>
      <c r="B76" s="224"/>
      <c r="C76" s="225"/>
      <c r="D76" s="226"/>
      <c r="E76" s="227"/>
      <c r="F76" s="225"/>
    </row>
    <row r="77" spans="1:6">
      <c r="A77" s="224"/>
      <c r="B77" s="224"/>
      <c r="C77" s="225"/>
      <c r="D77" s="226"/>
      <c r="E77" s="227"/>
      <c r="F77" s="225"/>
    </row>
    <row r="78" spans="1:6">
      <c r="A78" s="224"/>
      <c r="B78" s="224"/>
      <c r="C78" s="225"/>
      <c r="D78" s="226"/>
      <c r="E78" s="227"/>
      <c r="F78" s="225"/>
    </row>
    <row r="79" spans="1:6">
      <c r="A79" s="224"/>
      <c r="B79" s="224"/>
      <c r="C79" s="225"/>
      <c r="D79" s="226"/>
      <c r="E79" s="227"/>
      <c r="F79" s="225"/>
    </row>
    <row r="80" spans="1:6">
      <c r="A80" s="224"/>
      <c r="B80" s="224"/>
      <c r="C80" s="225"/>
      <c r="D80" s="226"/>
      <c r="E80" s="227"/>
      <c r="F80" s="225"/>
    </row>
    <row r="81" spans="1:6">
      <c r="A81" s="224"/>
      <c r="B81" s="224"/>
      <c r="C81" s="225"/>
      <c r="D81" s="226"/>
      <c r="E81" s="227"/>
      <c r="F81" s="225"/>
    </row>
    <row r="82" spans="1:6">
      <c r="A82" s="224"/>
      <c r="B82" s="224"/>
      <c r="C82" s="225"/>
      <c r="D82" s="226"/>
      <c r="E82" s="227"/>
      <c r="F82" s="225"/>
    </row>
    <row r="83" spans="1:6">
      <c r="A83" s="224"/>
      <c r="B83" s="224"/>
      <c r="C83" s="225"/>
      <c r="D83" s="226"/>
      <c r="E83" s="227"/>
      <c r="F83" s="225"/>
    </row>
    <row r="84" spans="1:6">
      <c r="A84" s="224"/>
      <c r="B84" s="224"/>
      <c r="C84" s="225"/>
      <c r="D84" s="226"/>
      <c r="E84" s="227"/>
      <c r="F84" s="225"/>
    </row>
    <row r="85" spans="1:6">
      <c r="A85" s="224"/>
      <c r="B85" s="224"/>
      <c r="C85" s="225"/>
      <c r="D85" s="226"/>
      <c r="E85" s="227"/>
      <c r="F85" s="225"/>
    </row>
    <row r="86" spans="1:6">
      <c r="A86" s="224"/>
      <c r="B86" s="224"/>
      <c r="C86" s="225"/>
      <c r="D86" s="226"/>
      <c r="E86" s="227"/>
      <c r="F86" s="225"/>
    </row>
    <row r="87" spans="1:6">
      <c r="A87" s="224"/>
      <c r="B87" s="224"/>
      <c r="C87" s="225"/>
      <c r="D87" s="226"/>
      <c r="E87" s="227"/>
      <c r="F87" s="225"/>
    </row>
    <row r="88" spans="1:6">
      <c r="A88" s="224"/>
      <c r="B88" s="224"/>
      <c r="C88" s="225"/>
      <c r="D88" s="226"/>
      <c r="E88" s="227"/>
      <c r="F88" s="225"/>
    </row>
    <row r="89" spans="1:6">
      <c r="A89" s="224"/>
      <c r="B89" s="224"/>
      <c r="C89" s="225"/>
      <c r="D89" s="226"/>
      <c r="E89" s="227"/>
      <c r="F89" s="225"/>
    </row>
    <row r="90" spans="1:6">
      <c r="A90" s="224"/>
      <c r="B90" s="224"/>
      <c r="C90" s="225"/>
      <c r="D90" s="226"/>
      <c r="E90" s="227"/>
      <c r="F90" s="225"/>
    </row>
    <row r="91" spans="1:6">
      <c r="A91" s="224"/>
      <c r="B91" s="224"/>
      <c r="C91" s="225"/>
      <c r="D91" s="226"/>
      <c r="E91" s="227"/>
      <c r="F91" s="225"/>
    </row>
    <row r="92" spans="1:6">
      <c r="A92" s="224"/>
      <c r="B92" s="224"/>
      <c r="C92" s="225"/>
      <c r="D92" s="226"/>
      <c r="E92" s="227"/>
      <c r="F92" s="225"/>
    </row>
    <row r="93" spans="1:6">
      <c r="A93" s="224"/>
      <c r="B93" s="224"/>
      <c r="C93" s="225"/>
      <c r="D93" s="226"/>
      <c r="E93" s="227"/>
      <c r="F93" s="225"/>
    </row>
    <row r="94" spans="1:6">
      <c r="A94" s="224"/>
      <c r="B94" s="224"/>
      <c r="C94" s="225"/>
      <c r="D94" s="226"/>
      <c r="E94" s="227"/>
      <c r="F94" s="225"/>
    </row>
    <row r="95" spans="1:6">
      <c r="A95" s="224"/>
      <c r="B95" s="224"/>
      <c r="C95" s="225"/>
      <c r="D95" s="226"/>
      <c r="E95" s="227"/>
      <c r="F95" s="225"/>
    </row>
    <row r="96" spans="1:6">
      <c r="A96" s="224"/>
      <c r="B96" s="224"/>
      <c r="C96" s="225"/>
      <c r="D96" s="226"/>
      <c r="E96" s="227"/>
      <c r="F96" s="225"/>
    </row>
    <row r="97" spans="1:6">
      <c r="A97" s="224"/>
      <c r="B97" s="224"/>
      <c r="C97" s="225"/>
      <c r="D97" s="226"/>
      <c r="E97" s="227"/>
      <c r="F97" s="225"/>
    </row>
    <row r="98" spans="1:6">
      <c r="A98" s="224"/>
      <c r="B98" s="224"/>
      <c r="C98" s="225"/>
      <c r="D98" s="226"/>
      <c r="E98" s="227"/>
      <c r="F98" s="225"/>
    </row>
    <row r="99" spans="1:6">
      <c r="A99" s="224"/>
      <c r="B99" s="224"/>
      <c r="C99" s="225"/>
      <c r="D99" s="226"/>
      <c r="E99" s="227"/>
      <c r="F99" s="225"/>
    </row>
    <row r="100" spans="1:6">
      <c r="A100" s="224"/>
      <c r="B100" s="224"/>
      <c r="C100" s="225"/>
      <c r="D100" s="226"/>
      <c r="E100" s="227"/>
      <c r="F100" s="225"/>
    </row>
    <row r="101" spans="1:6">
      <c r="A101" s="224"/>
      <c r="B101" s="224"/>
      <c r="C101" s="225"/>
      <c r="D101" s="226"/>
      <c r="E101" s="227"/>
      <c r="F101" s="225"/>
    </row>
    <row r="102" spans="1:6">
      <c r="A102" s="224"/>
      <c r="B102" s="224"/>
      <c r="C102" s="225"/>
      <c r="D102" s="226"/>
      <c r="E102" s="227"/>
      <c r="F102" s="225"/>
    </row>
    <row r="103" spans="1:6">
      <c r="A103" s="224"/>
      <c r="B103" s="224"/>
      <c r="C103" s="225"/>
      <c r="D103" s="226"/>
      <c r="E103" s="227"/>
      <c r="F103" s="225"/>
    </row>
    <row r="104" spans="1:6">
      <c r="A104" s="224"/>
      <c r="B104" s="224"/>
      <c r="C104" s="225"/>
      <c r="D104" s="226"/>
      <c r="E104" s="227"/>
      <c r="F104" s="225"/>
    </row>
    <row r="105" spans="1:6">
      <c r="A105" s="224"/>
      <c r="B105" s="224"/>
      <c r="C105" s="225"/>
      <c r="D105" s="226"/>
      <c r="E105" s="227"/>
      <c r="F105" s="225"/>
    </row>
    <row r="106" spans="1:6">
      <c r="A106" s="224"/>
      <c r="B106" s="224"/>
      <c r="C106" s="225"/>
      <c r="D106" s="226"/>
      <c r="E106" s="227"/>
      <c r="F106" s="225"/>
    </row>
    <row r="107" spans="1:6">
      <c r="A107" s="224"/>
      <c r="B107" s="224"/>
      <c r="C107" s="225"/>
      <c r="D107" s="226"/>
      <c r="E107" s="227"/>
      <c r="F107" s="225"/>
    </row>
    <row r="108" spans="1:6">
      <c r="A108" s="224"/>
      <c r="B108" s="224"/>
      <c r="C108" s="225"/>
      <c r="D108" s="226"/>
      <c r="E108" s="227"/>
      <c r="F108" s="225"/>
    </row>
    <row r="109" spans="1:6">
      <c r="A109" s="224"/>
      <c r="B109" s="224"/>
      <c r="C109" s="225"/>
      <c r="D109" s="226"/>
      <c r="E109" s="227"/>
      <c r="F109" s="225"/>
    </row>
    <row r="110" spans="1:6">
      <c r="A110" s="224"/>
      <c r="B110" s="224"/>
      <c r="C110" s="225"/>
      <c r="D110" s="226"/>
      <c r="E110" s="227"/>
      <c r="F110" s="225"/>
    </row>
    <row r="111" spans="1:6">
      <c r="A111" s="224"/>
      <c r="B111" s="224"/>
      <c r="C111" s="225"/>
      <c r="D111" s="226"/>
      <c r="E111" s="227"/>
      <c r="F111" s="225"/>
    </row>
    <row r="112" spans="1:6">
      <c r="A112" s="224"/>
      <c r="B112" s="224"/>
      <c r="C112" s="225"/>
      <c r="D112" s="226"/>
      <c r="E112" s="227"/>
      <c r="F112" s="225"/>
    </row>
    <row r="113" spans="1:6">
      <c r="A113" s="224"/>
      <c r="B113" s="224"/>
      <c r="C113" s="225"/>
      <c r="D113" s="226"/>
      <c r="E113" s="227"/>
      <c r="F113" s="225"/>
    </row>
    <row r="114" spans="1:6">
      <c r="A114" s="224"/>
      <c r="B114" s="224"/>
      <c r="C114" s="225"/>
      <c r="D114" s="226"/>
      <c r="E114" s="227"/>
      <c r="F114" s="225"/>
    </row>
    <row r="115" spans="1:6">
      <c r="A115" s="224"/>
      <c r="B115" s="224"/>
      <c r="C115" s="225"/>
      <c r="D115" s="226"/>
      <c r="E115" s="227"/>
      <c r="F115" s="225"/>
    </row>
    <row r="116" spans="1:6">
      <c r="A116" s="224"/>
      <c r="B116" s="224"/>
      <c r="C116" s="225"/>
      <c r="D116" s="226"/>
      <c r="E116" s="227"/>
      <c r="F116" s="225"/>
    </row>
    <row r="117" spans="1:6">
      <c r="A117" s="224"/>
      <c r="B117" s="224"/>
      <c r="C117" s="225"/>
      <c r="D117" s="226"/>
      <c r="E117" s="227"/>
      <c r="F117" s="225"/>
    </row>
    <row r="118" spans="1:6">
      <c r="A118" s="224"/>
      <c r="B118" s="224"/>
      <c r="C118" s="225"/>
      <c r="D118" s="226"/>
      <c r="E118" s="227"/>
      <c r="F118" s="225"/>
    </row>
    <row r="119" spans="1:6">
      <c r="A119" s="224"/>
      <c r="B119" s="224"/>
      <c r="C119" s="225"/>
      <c r="D119" s="226"/>
      <c r="E119" s="227"/>
      <c r="F119" s="225"/>
    </row>
    <row r="120" spans="1:6">
      <c r="A120" s="224"/>
      <c r="B120" s="224"/>
      <c r="C120" s="225"/>
      <c r="D120" s="226"/>
      <c r="E120" s="227"/>
      <c r="F120" s="225"/>
    </row>
    <row r="121" spans="1:6">
      <c r="A121" s="224"/>
      <c r="B121" s="224"/>
      <c r="C121" s="225"/>
      <c r="D121" s="226"/>
      <c r="E121" s="227"/>
      <c r="F121" s="225"/>
    </row>
    <row r="122" spans="1:6">
      <c r="A122" s="224"/>
      <c r="B122" s="224"/>
      <c r="C122" s="225"/>
      <c r="D122" s="226"/>
      <c r="E122" s="227"/>
      <c r="F122" s="225"/>
    </row>
    <row r="123" spans="1:6">
      <c r="A123" s="224"/>
      <c r="B123" s="224"/>
      <c r="C123" s="225"/>
      <c r="D123" s="226"/>
      <c r="E123" s="227"/>
      <c r="F123" s="225"/>
    </row>
    <row r="124" spans="1:6">
      <c r="A124" s="224"/>
      <c r="B124" s="224"/>
      <c r="C124" s="225"/>
      <c r="D124" s="226"/>
      <c r="E124" s="227"/>
      <c r="F124" s="225"/>
    </row>
    <row r="125" spans="1:6">
      <c r="A125" s="224"/>
      <c r="B125" s="224"/>
      <c r="C125" s="225"/>
      <c r="D125" s="226"/>
      <c r="E125" s="227"/>
      <c r="F125" s="225"/>
    </row>
    <row r="126" spans="1:6">
      <c r="A126" s="224"/>
      <c r="B126" s="224"/>
      <c r="C126" s="225"/>
      <c r="D126" s="226"/>
      <c r="E126" s="227"/>
      <c r="F126" s="225"/>
    </row>
    <row r="127" spans="1:6">
      <c r="A127" s="224"/>
      <c r="B127" s="224"/>
      <c r="C127" s="225"/>
      <c r="D127" s="226"/>
      <c r="E127" s="227"/>
      <c r="F127" s="225"/>
    </row>
    <row r="128" spans="1:6">
      <c r="A128" s="224"/>
      <c r="B128" s="224"/>
      <c r="C128" s="225"/>
      <c r="D128" s="226"/>
      <c r="E128" s="227"/>
      <c r="F128" s="225"/>
    </row>
  </sheetData>
  <sheetProtection formatCells="0"/>
  <mergeCells count="6">
    <mergeCell ref="A68:F68"/>
    <mergeCell ref="A67:F67"/>
    <mergeCell ref="D1:F1"/>
    <mergeCell ref="A3:F3"/>
    <mergeCell ref="A4:F4"/>
    <mergeCell ref="A66:F66"/>
  </mergeCells>
  <hyperlinks>
    <hyperlink ref="A64" r:id="rId1"/>
  </hyperlinks>
  <printOptions horizontalCentered="1"/>
  <pageMargins left="1.1811023622047245" right="0.59055118110236227" top="0.78740157480314965" bottom="0.78740157480314965" header="0.39370078740157483" footer="0.39370078740157483"/>
  <pageSetup paperSize="9" scale="53" firstPageNumber="11" orientation="portrait" useFirstPageNumber="1" r:id="rId2"/>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zoomScaleNormal="100" workbookViewId="0">
      <selection activeCell="I11" sqref="I11"/>
    </sheetView>
  </sheetViews>
  <sheetFormatPr defaultColWidth="9.33203125" defaultRowHeight="13.2"/>
  <cols>
    <col min="1" max="1" width="17.44140625" style="259" customWidth="1"/>
    <col min="2" max="2" width="40" style="259" customWidth="1"/>
    <col min="3" max="4" width="15.44140625" style="260" customWidth="1"/>
    <col min="5" max="16384" width="9.33203125" style="34"/>
  </cols>
  <sheetData>
    <row r="1" spans="1:4">
      <c r="A1" s="365" t="s">
        <v>132</v>
      </c>
      <c r="B1" s="365"/>
      <c r="C1" s="365"/>
      <c r="D1" s="365"/>
    </row>
    <row r="2" spans="1:4">
      <c r="A2" s="365" t="s">
        <v>133</v>
      </c>
      <c r="B2" s="365"/>
      <c r="C2" s="365"/>
      <c r="D2" s="365"/>
    </row>
    <row r="3" spans="1:4" ht="15.6">
      <c r="A3" s="366" t="s">
        <v>134</v>
      </c>
      <c r="B3" s="366"/>
      <c r="C3" s="366"/>
      <c r="D3" s="366"/>
    </row>
    <row r="4" spans="1:4">
      <c r="A4" s="367" t="s">
        <v>290</v>
      </c>
      <c r="B4" s="367"/>
      <c r="C4" s="367"/>
      <c r="D4" s="367"/>
    </row>
    <row r="5" spans="1:4" ht="15.6">
      <c r="A5" s="239"/>
      <c r="B5" s="240"/>
      <c r="C5" s="241"/>
      <c r="D5" s="241" t="s">
        <v>34</v>
      </c>
    </row>
    <row r="6" spans="1:4" ht="26.4">
      <c r="A6" s="242" t="s">
        <v>35</v>
      </c>
      <c r="B6" s="242" t="s">
        <v>36</v>
      </c>
      <c r="C6" s="243" t="s">
        <v>38</v>
      </c>
      <c r="D6" s="243" t="s">
        <v>40</v>
      </c>
    </row>
    <row r="7" spans="1:4">
      <c r="A7" s="244">
        <v>1</v>
      </c>
      <c r="B7" s="245">
        <v>2</v>
      </c>
      <c r="C7" s="246">
        <v>3</v>
      </c>
      <c r="D7" s="246">
        <v>4</v>
      </c>
    </row>
    <row r="8" spans="1:4">
      <c r="A8" s="210"/>
      <c r="B8" s="210" t="s">
        <v>135</v>
      </c>
      <c r="C8" s="247">
        <v>255122</v>
      </c>
      <c r="D8" s="247">
        <v>70860</v>
      </c>
    </row>
    <row r="9" spans="1:4">
      <c r="A9" s="213" t="s">
        <v>136</v>
      </c>
      <c r="B9" s="214" t="s">
        <v>137</v>
      </c>
      <c r="C9" s="248">
        <v>255122</v>
      </c>
      <c r="D9" s="249">
        <v>70860</v>
      </c>
    </row>
    <row r="10" spans="1:4" ht="26.4">
      <c r="A10" s="217" t="s">
        <v>138</v>
      </c>
      <c r="B10" s="214" t="s">
        <v>139</v>
      </c>
      <c r="C10" s="250">
        <v>208010</v>
      </c>
      <c r="D10" s="249">
        <v>67185</v>
      </c>
    </row>
    <row r="11" spans="1:4" ht="26.4">
      <c r="A11" s="217" t="s">
        <v>140</v>
      </c>
      <c r="B11" s="214" t="s">
        <v>141</v>
      </c>
      <c r="C11" s="250">
        <v>47112</v>
      </c>
      <c r="D11" s="249">
        <v>3675</v>
      </c>
    </row>
    <row r="12" spans="1:4" ht="26.4">
      <c r="A12" s="210"/>
      <c r="B12" s="210" t="s">
        <v>142</v>
      </c>
      <c r="C12" s="251">
        <v>321564</v>
      </c>
      <c r="D12" s="247">
        <v>124413</v>
      </c>
    </row>
    <row r="13" spans="1:4">
      <c r="A13" s="213" t="s">
        <v>42</v>
      </c>
      <c r="B13" s="214" t="s">
        <v>57</v>
      </c>
      <c r="C13" s="250">
        <v>305568</v>
      </c>
      <c r="D13" s="249">
        <v>120430</v>
      </c>
    </row>
    <row r="14" spans="1:4">
      <c r="A14" s="217" t="s">
        <v>58</v>
      </c>
      <c r="B14" s="214" t="s">
        <v>59</v>
      </c>
      <c r="C14" s="250">
        <v>194535</v>
      </c>
      <c r="D14" s="249">
        <v>69486</v>
      </c>
    </row>
    <row r="15" spans="1:4">
      <c r="A15" s="218" t="s">
        <v>60</v>
      </c>
      <c r="B15" s="214" t="s">
        <v>61</v>
      </c>
      <c r="C15" s="250">
        <v>59772</v>
      </c>
      <c r="D15" s="249">
        <v>17541</v>
      </c>
    </row>
    <row r="16" spans="1:4">
      <c r="A16" s="219" t="s">
        <v>62</v>
      </c>
      <c r="B16" s="214" t="s">
        <v>63</v>
      </c>
      <c r="C16" s="250">
        <v>51092</v>
      </c>
      <c r="D16" s="249">
        <v>15241</v>
      </c>
    </row>
    <row r="17" spans="1:4" ht="26.4">
      <c r="A17" s="219" t="s">
        <v>64</v>
      </c>
      <c r="B17" s="214" t="s">
        <v>65</v>
      </c>
      <c r="C17" s="250">
        <v>8680</v>
      </c>
      <c r="D17" s="249">
        <v>2300</v>
      </c>
    </row>
    <row r="18" spans="1:4">
      <c r="A18" s="218" t="s">
        <v>66</v>
      </c>
      <c r="B18" s="214" t="s">
        <v>67</v>
      </c>
      <c r="C18" s="250">
        <v>134763</v>
      </c>
      <c r="D18" s="249">
        <v>51945</v>
      </c>
    </row>
    <row r="19" spans="1:4" ht="26.4">
      <c r="A19" s="219" t="s">
        <v>68</v>
      </c>
      <c r="B19" s="214" t="s">
        <v>69</v>
      </c>
      <c r="C19" s="250">
        <v>49454</v>
      </c>
      <c r="D19" s="249">
        <v>32411</v>
      </c>
    </row>
    <row r="20" spans="1:4">
      <c r="A20" s="219" t="s">
        <v>70</v>
      </c>
      <c r="B20" s="214" t="s">
        <v>71</v>
      </c>
      <c r="C20" s="250">
        <v>69517</v>
      </c>
      <c r="D20" s="249">
        <v>14289</v>
      </c>
    </row>
    <row r="21" spans="1:4" ht="26.4">
      <c r="A21" s="219" t="s">
        <v>72</v>
      </c>
      <c r="B21" s="214" t="s">
        <v>73</v>
      </c>
      <c r="C21" s="250">
        <v>15792</v>
      </c>
      <c r="D21" s="249">
        <v>5245</v>
      </c>
    </row>
    <row r="22" spans="1:4" ht="26.4">
      <c r="A22" s="217" t="s">
        <v>44</v>
      </c>
      <c r="B22" s="214" t="s">
        <v>76</v>
      </c>
      <c r="C22" s="250">
        <v>111033</v>
      </c>
      <c r="D22" s="249">
        <v>50944</v>
      </c>
    </row>
    <row r="23" spans="1:4">
      <c r="A23" s="218" t="s">
        <v>77</v>
      </c>
      <c r="B23" s="214" t="s">
        <v>78</v>
      </c>
      <c r="C23" s="250">
        <v>98089</v>
      </c>
      <c r="D23" s="249">
        <v>38000</v>
      </c>
    </row>
    <row r="24" spans="1:4">
      <c r="A24" s="218" t="s">
        <v>81</v>
      </c>
      <c r="B24" s="214" t="s">
        <v>82</v>
      </c>
      <c r="C24" s="250">
        <v>12944</v>
      </c>
      <c r="D24" s="249">
        <v>12944</v>
      </c>
    </row>
    <row r="25" spans="1:4">
      <c r="A25" s="213" t="s">
        <v>46</v>
      </c>
      <c r="B25" s="214" t="s">
        <v>109</v>
      </c>
      <c r="C25" s="250">
        <v>15996</v>
      </c>
      <c r="D25" s="249">
        <v>3983</v>
      </c>
    </row>
    <row r="26" spans="1:4">
      <c r="A26" s="217" t="s">
        <v>110</v>
      </c>
      <c r="B26" s="214" t="s">
        <v>111</v>
      </c>
      <c r="C26" s="250">
        <v>15996</v>
      </c>
      <c r="D26" s="249">
        <v>3983</v>
      </c>
    </row>
    <row r="27" spans="1:4" ht="26.4">
      <c r="A27" s="218" t="s">
        <v>114</v>
      </c>
      <c r="B27" s="214" t="s">
        <v>115</v>
      </c>
      <c r="C27" s="250">
        <v>15996</v>
      </c>
      <c r="D27" s="249">
        <v>3983</v>
      </c>
    </row>
    <row r="28" spans="1:4">
      <c r="A28" s="210"/>
      <c r="B28" s="210" t="s">
        <v>116</v>
      </c>
      <c r="C28" s="253">
        <v>-66442</v>
      </c>
      <c r="D28" s="247">
        <v>-53553</v>
      </c>
    </row>
    <row r="29" spans="1:4">
      <c r="A29" s="210" t="s">
        <v>143</v>
      </c>
      <c r="B29" s="210" t="s">
        <v>117</v>
      </c>
      <c r="C29" s="253">
        <v>66441.990000000005</v>
      </c>
      <c r="D29" s="247">
        <v>53552.990000000005</v>
      </c>
    </row>
    <row r="30" spans="1:4">
      <c r="A30" s="213" t="s">
        <v>118</v>
      </c>
      <c r="B30" s="214" t="s">
        <v>119</v>
      </c>
      <c r="C30" s="250">
        <v>66441.990000000005</v>
      </c>
      <c r="D30" s="249">
        <v>53552.990000000005</v>
      </c>
    </row>
    <row r="31" spans="1:4" ht="26.4">
      <c r="A31" s="210"/>
      <c r="B31" s="210" t="s">
        <v>144</v>
      </c>
      <c r="C31" s="254">
        <v>321564.07</v>
      </c>
      <c r="D31" s="251">
        <v>124413.35</v>
      </c>
    </row>
    <row r="32" spans="1:4">
      <c r="A32" s="213" t="s">
        <v>145</v>
      </c>
      <c r="B32" s="214" t="s">
        <v>146</v>
      </c>
      <c r="C32" s="250">
        <v>22256.28</v>
      </c>
      <c r="D32" s="256">
        <v>0</v>
      </c>
    </row>
    <row r="33" spans="1:4">
      <c r="A33" s="255" t="s">
        <v>147</v>
      </c>
      <c r="B33" s="252" t="s">
        <v>148</v>
      </c>
      <c r="C33" s="250">
        <v>308.55</v>
      </c>
      <c r="D33" s="249">
        <v>0</v>
      </c>
    </row>
    <row r="34" spans="1:4">
      <c r="A34" s="257" t="s">
        <v>149</v>
      </c>
      <c r="B34" s="258" t="s">
        <v>150</v>
      </c>
      <c r="C34" s="250">
        <v>2314.3000000000002</v>
      </c>
      <c r="D34" s="250">
        <v>858.53</v>
      </c>
    </row>
    <row r="35" spans="1:4">
      <c r="A35" s="213" t="s">
        <v>151</v>
      </c>
      <c r="B35" s="214" t="s">
        <v>152</v>
      </c>
      <c r="C35" s="250">
        <v>141106.23000000001</v>
      </c>
      <c r="D35" s="250">
        <v>63363.81</v>
      </c>
    </row>
    <row r="36" spans="1:4">
      <c r="A36" s="213" t="s">
        <v>153</v>
      </c>
      <c r="B36" s="214" t="s">
        <v>154</v>
      </c>
      <c r="C36" s="250">
        <v>147290.25</v>
      </c>
      <c r="D36" s="250">
        <v>59436.73</v>
      </c>
    </row>
    <row r="37" spans="1:4">
      <c r="A37" s="213" t="s">
        <v>155</v>
      </c>
      <c r="B37" s="214" t="s">
        <v>156</v>
      </c>
      <c r="C37" s="250">
        <v>8288.4599999999991</v>
      </c>
      <c r="D37" s="250">
        <v>754.28</v>
      </c>
    </row>
    <row r="38" spans="1:4">
      <c r="A38" s="364" t="s">
        <v>157</v>
      </c>
      <c r="B38" s="364"/>
      <c r="C38" s="364"/>
      <c r="D38" s="364"/>
    </row>
    <row r="39" spans="1:4">
      <c r="A39" s="237" t="s">
        <v>131</v>
      </c>
      <c r="B39" s="233"/>
      <c r="C39" s="235"/>
      <c r="D39" s="235"/>
    </row>
    <row r="40" spans="1:4">
      <c r="A40" s="224"/>
      <c r="B40" s="224"/>
      <c r="C40" s="19"/>
      <c r="D40" s="19"/>
    </row>
    <row r="41" spans="1:4">
      <c r="A41" s="224"/>
      <c r="B41" s="224"/>
      <c r="C41" s="19"/>
      <c r="D41" s="19"/>
    </row>
    <row r="42" spans="1:4">
      <c r="A42" s="224"/>
      <c r="B42" s="224"/>
      <c r="C42" s="19"/>
      <c r="D42" s="19"/>
    </row>
    <row r="43" spans="1:4">
      <c r="A43" s="224"/>
      <c r="B43" s="224"/>
      <c r="C43" s="19"/>
      <c r="D43" s="19"/>
    </row>
    <row r="44" spans="1:4">
      <c r="A44" s="224"/>
      <c r="B44" s="224"/>
      <c r="C44" s="19"/>
      <c r="D44" s="19"/>
    </row>
    <row r="45" spans="1:4">
      <c r="A45" s="224"/>
      <c r="B45" s="224"/>
      <c r="C45" s="19"/>
      <c r="D45" s="19"/>
    </row>
    <row r="46" spans="1:4">
      <c r="A46" s="224"/>
      <c r="B46" s="224"/>
      <c r="C46" s="19"/>
      <c r="D46" s="19"/>
    </row>
    <row r="47" spans="1:4">
      <c r="A47" s="224"/>
      <c r="B47" s="224"/>
      <c r="C47" s="19"/>
      <c r="D47" s="19"/>
    </row>
    <row r="48" spans="1:4">
      <c r="A48" s="224"/>
      <c r="B48" s="224"/>
      <c r="C48" s="19"/>
      <c r="D48" s="19"/>
    </row>
    <row r="49" spans="1:4">
      <c r="A49" s="224"/>
      <c r="B49" s="224"/>
      <c r="C49" s="19"/>
      <c r="D49" s="19"/>
    </row>
    <row r="50" spans="1:4">
      <c r="A50" s="224"/>
      <c r="B50" s="224"/>
      <c r="C50" s="19"/>
      <c r="D50" s="19"/>
    </row>
    <row r="51" spans="1:4">
      <c r="A51" s="224"/>
      <c r="B51" s="224"/>
      <c r="C51" s="19"/>
      <c r="D51" s="19"/>
    </row>
    <row r="52" spans="1:4">
      <c r="A52" s="224"/>
      <c r="B52" s="224"/>
      <c r="C52" s="19"/>
      <c r="D52" s="19"/>
    </row>
    <row r="53" spans="1:4">
      <c r="A53" s="224"/>
      <c r="B53" s="224"/>
      <c r="C53" s="19"/>
      <c r="D53" s="19"/>
    </row>
    <row r="54" spans="1:4">
      <c r="A54" s="224"/>
      <c r="B54" s="224"/>
      <c r="C54" s="19"/>
      <c r="D54" s="19"/>
    </row>
    <row r="55" spans="1:4">
      <c r="A55" s="224"/>
      <c r="B55" s="224"/>
      <c r="C55" s="19"/>
      <c r="D55" s="19"/>
    </row>
    <row r="56" spans="1:4">
      <c r="A56" s="224"/>
      <c r="B56" s="224"/>
      <c r="C56" s="19"/>
      <c r="D56" s="19"/>
    </row>
    <row r="57" spans="1:4">
      <c r="A57" s="224"/>
      <c r="B57" s="224"/>
      <c r="C57" s="19"/>
      <c r="D57" s="19"/>
    </row>
    <row r="58" spans="1:4">
      <c r="A58" s="224"/>
      <c r="B58" s="224"/>
      <c r="C58" s="19"/>
      <c r="D58" s="19"/>
    </row>
    <row r="59" spans="1:4">
      <c r="A59" s="224"/>
      <c r="B59" s="224"/>
      <c r="C59" s="19"/>
      <c r="D59" s="19"/>
    </row>
    <row r="60" spans="1:4">
      <c r="A60" s="224"/>
      <c r="B60" s="224"/>
      <c r="C60" s="19"/>
      <c r="D60" s="19"/>
    </row>
    <row r="61" spans="1:4">
      <c r="A61" s="224"/>
      <c r="B61" s="224"/>
      <c r="C61" s="19"/>
      <c r="D61" s="19"/>
    </row>
    <row r="62" spans="1:4">
      <c r="A62" s="224"/>
      <c r="B62" s="224"/>
      <c r="C62" s="19"/>
      <c r="D62" s="19"/>
    </row>
    <row r="63" spans="1:4">
      <c r="A63" s="224"/>
      <c r="B63" s="224"/>
      <c r="C63" s="19"/>
      <c r="D63" s="19"/>
    </row>
    <row r="64" spans="1:4">
      <c r="A64" s="224"/>
      <c r="B64" s="224"/>
      <c r="C64" s="19"/>
      <c r="D64" s="19"/>
    </row>
    <row r="65" spans="1:4">
      <c r="A65" s="224"/>
      <c r="B65" s="224"/>
      <c r="C65" s="19"/>
      <c r="D65" s="19"/>
    </row>
    <row r="66" spans="1:4">
      <c r="A66" s="224"/>
      <c r="B66" s="224"/>
      <c r="C66" s="19"/>
      <c r="D66" s="19"/>
    </row>
    <row r="67" spans="1:4">
      <c r="A67" s="224"/>
      <c r="B67" s="224"/>
      <c r="C67" s="19"/>
      <c r="D67" s="19"/>
    </row>
    <row r="68" spans="1:4">
      <c r="A68" s="224"/>
      <c r="B68" s="224"/>
      <c r="C68" s="19"/>
      <c r="D68" s="19"/>
    </row>
    <row r="69" spans="1:4">
      <c r="A69" s="224"/>
      <c r="B69" s="224"/>
      <c r="C69" s="19"/>
      <c r="D69" s="19"/>
    </row>
    <row r="70" spans="1:4">
      <c r="A70" s="224"/>
      <c r="B70" s="224"/>
      <c r="C70" s="19"/>
      <c r="D70" s="19"/>
    </row>
    <row r="71" spans="1:4">
      <c r="A71" s="224"/>
      <c r="B71" s="224"/>
      <c r="C71" s="19"/>
      <c r="D71" s="19"/>
    </row>
    <row r="72" spans="1:4">
      <c r="A72" s="224"/>
      <c r="B72" s="224"/>
      <c r="C72" s="19"/>
      <c r="D72" s="19"/>
    </row>
    <row r="73" spans="1:4">
      <c r="A73" s="224"/>
      <c r="B73" s="224"/>
      <c r="C73" s="19"/>
      <c r="D73" s="19"/>
    </row>
    <row r="74" spans="1:4">
      <c r="A74" s="224"/>
      <c r="B74" s="224"/>
      <c r="C74" s="19"/>
      <c r="D74" s="19"/>
    </row>
    <row r="75" spans="1:4">
      <c r="A75" s="224"/>
      <c r="B75" s="224"/>
      <c r="C75" s="19"/>
      <c r="D75" s="19"/>
    </row>
  </sheetData>
  <mergeCells count="5">
    <mergeCell ref="A38:D38"/>
    <mergeCell ref="A1:D1"/>
    <mergeCell ref="A2:D2"/>
    <mergeCell ref="A3:D3"/>
    <mergeCell ref="A4:D4"/>
  </mergeCells>
  <hyperlinks>
    <hyperlink ref="A39" r:id="rId1"/>
  </hyperlinks>
  <printOptions horizontalCentered="1"/>
  <pageMargins left="1.1811023622047245" right="0.59055118110236227" top="0.78740157480314965" bottom="0.78740157480314965" header="0.39370078740157483" footer="0.39370078740157483"/>
  <pageSetup paperSize="9" scale="95" firstPageNumber="12" orientation="portrait" useFirstPageNumber="1" r:id="rId2"/>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I11" sqref="I11"/>
    </sheetView>
  </sheetViews>
  <sheetFormatPr defaultColWidth="9.33203125" defaultRowHeight="13.2"/>
  <cols>
    <col min="1" max="1" width="35.109375" style="7" customWidth="1"/>
    <col min="2" max="5" width="17.6640625" style="7" customWidth="1"/>
    <col min="6" max="16384" width="9.33203125" style="7"/>
  </cols>
  <sheetData>
    <row r="1" spans="1:5">
      <c r="A1" s="105"/>
      <c r="B1" s="106"/>
      <c r="C1" s="107"/>
      <c r="D1" s="107"/>
      <c r="E1" s="108" t="s">
        <v>32</v>
      </c>
    </row>
    <row r="2" spans="1:5">
      <c r="A2" s="105"/>
      <c r="B2" s="106"/>
      <c r="C2" s="107"/>
      <c r="D2" s="107"/>
      <c r="E2" s="108" t="s">
        <v>489</v>
      </c>
    </row>
    <row r="3" spans="1:5" ht="15.6">
      <c r="A3" s="368" t="s">
        <v>1</v>
      </c>
      <c r="B3" s="368"/>
      <c r="C3" s="368"/>
      <c r="D3" s="368"/>
      <c r="E3" s="368"/>
    </row>
    <row r="4" spans="1:5" ht="15.6">
      <c r="A4" s="369" t="s">
        <v>490</v>
      </c>
      <c r="B4" s="369"/>
      <c r="C4" s="369"/>
      <c r="D4" s="369"/>
      <c r="E4" s="369"/>
    </row>
    <row r="5" spans="1:5">
      <c r="A5" s="109"/>
      <c r="B5" s="109"/>
      <c r="C5" s="109"/>
      <c r="D5" s="109"/>
      <c r="E5" s="110" t="s">
        <v>491</v>
      </c>
    </row>
    <row r="6" spans="1:5" ht="39.6">
      <c r="A6" s="111" t="s">
        <v>300</v>
      </c>
      <c r="B6" s="83" t="s">
        <v>492</v>
      </c>
      <c r="C6" s="83" t="s">
        <v>493</v>
      </c>
      <c r="D6" s="83" t="s">
        <v>494</v>
      </c>
      <c r="E6" s="83" t="s">
        <v>495</v>
      </c>
    </row>
    <row r="7" spans="1:5">
      <c r="A7" s="112">
        <v>1</v>
      </c>
      <c r="B7" s="112">
        <v>2</v>
      </c>
      <c r="C7" s="113">
        <v>3</v>
      </c>
      <c r="D7" s="113">
        <v>4</v>
      </c>
      <c r="E7" s="113">
        <v>5</v>
      </c>
    </row>
    <row r="8" spans="1:5">
      <c r="A8" s="114" t="s">
        <v>496</v>
      </c>
      <c r="B8" s="115">
        <v>2097073314</v>
      </c>
      <c r="C8" s="115">
        <v>1945148889</v>
      </c>
      <c r="D8" s="115">
        <v>-151924425</v>
      </c>
      <c r="E8" s="115">
        <v>19445058</v>
      </c>
    </row>
    <row r="9" spans="1:5">
      <c r="A9" s="116" t="s">
        <v>497</v>
      </c>
      <c r="B9" s="117">
        <v>2063405200</v>
      </c>
      <c r="C9" s="117">
        <v>1917781472</v>
      </c>
      <c r="D9" s="117">
        <v>-145623728</v>
      </c>
      <c r="E9" s="117">
        <v>19788452</v>
      </c>
    </row>
    <row r="10" spans="1:5">
      <c r="A10" s="118" t="s">
        <v>498</v>
      </c>
      <c r="B10" s="117">
        <v>2063405200</v>
      </c>
      <c r="C10" s="117">
        <v>1917781472</v>
      </c>
      <c r="D10" s="117">
        <v>-145623728</v>
      </c>
      <c r="E10" s="117">
        <v>19788452</v>
      </c>
    </row>
    <row r="11" spans="1:5">
      <c r="A11" s="119" t="s">
        <v>499</v>
      </c>
      <c r="B11" s="120">
        <v>1708800003</v>
      </c>
      <c r="C11" s="120">
        <v>1812936851</v>
      </c>
      <c r="D11" s="120">
        <v>104136848</v>
      </c>
      <c r="E11" s="120">
        <v>-79902881</v>
      </c>
    </row>
    <row r="12" spans="1:5">
      <c r="A12" s="119" t="s">
        <v>500</v>
      </c>
      <c r="B12" s="120">
        <v>354605197</v>
      </c>
      <c r="C12" s="120">
        <v>104844621</v>
      </c>
      <c r="D12" s="120">
        <v>-249760576</v>
      </c>
      <c r="E12" s="120">
        <v>99691333</v>
      </c>
    </row>
    <row r="13" spans="1:5">
      <c r="A13" s="119"/>
      <c r="B13" s="120"/>
      <c r="C13" s="120"/>
      <c r="D13" s="120"/>
      <c r="E13" s="120"/>
    </row>
    <row r="14" spans="1:5">
      <c r="A14" s="118" t="s">
        <v>501</v>
      </c>
      <c r="B14" s="117">
        <v>0</v>
      </c>
      <c r="C14" s="117">
        <v>0</v>
      </c>
      <c r="D14" s="117">
        <v>0</v>
      </c>
      <c r="E14" s="117">
        <v>0</v>
      </c>
    </row>
    <row r="15" spans="1:5">
      <c r="A15" s="119" t="s">
        <v>499</v>
      </c>
      <c r="B15" s="120">
        <v>0</v>
      </c>
      <c r="C15" s="120">
        <v>0</v>
      </c>
      <c r="D15" s="120">
        <v>0</v>
      </c>
      <c r="E15" s="120">
        <v>0</v>
      </c>
    </row>
    <row r="16" spans="1:5">
      <c r="A16" s="119" t="s">
        <v>500</v>
      </c>
      <c r="B16" s="120">
        <v>0</v>
      </c>
      <c r="C16" s="120">
        <v>0</v>
      </c>
      <c r="D16" s="120">
        <v>0</v>
      </c>
      <c r="E16" s="120">
        <v>0</v>
      </c>
    </row>
    <row r="17" spans="1:5">
      <c r="A17" s="119"/>
      <c r="B17" s="120"/>
      <c r="C17" s="120"/>
      <c r="D17" s="120"/>
      <c r="E17" s="120"/>
    </row>
    <row r="18" spans="1:5">
      <c r="A18" s="116" t="s">
        <v>502</v>
      </c>
      <c r="B18" s="117">
        <v>33668114</v>
      </c>
      <c r="C18" s="117">
        <v>27367417</v>
      </c>
      <c r="D18" s="117">
        <v>-6300697</v>
      </c>
      <c r="E18" s="117">
        <v>-343394</v>
      </c>
    </row>
    <row r="19" spans="1:5">
      <c r="A19" s="118" t="s">
        <v>503</v>
      </c>
      <c r="B19" s="117">
        <v>33668114</v>
      </c>
      <c r="C19" s="117">
        <v>27367417</v>
      </c>
      <c r="D19" s="117">
        <v>-6300697</v>
      </c>
      <c r="E19" s="117">
        <v>-343394</v>
      </c>
    </row>
    <row r="20" spans="1:5">
      <c r="A20" s="119"/>
      <c r="B20" s="120"/>
      <c r="C20" s="120"/>
      <c r="D20" s="120"/>
      <c r="E20" s="120"/>
    </row>
    <row r="21" spans="1:5">
      <c r="A21" s="118" t="s">
        <v>504</v>
      </c>
      <c r="B21" s="117"/>
      <c r="C21" s="117">
        <v>0</v>
      </c>
      <c r="D21" s="117">
        <v>0</v>
      </c>
      <c r="E21" s="117">
        <v>0</v>
      </c>
    </row>
    <row r="22" spans="1:5">
      <c r="A22" s="121"/>
      <c r="B22" s="121"/>
      <c r="C22" s="121"/>
      <c r="D22" s="122"/>
      <c r="E22" s="122"/>
    </row>
    <row r="23" spans="1:5">
      <c r="A23" s="109"/>
      <c r="B23" s="109"/>
      <c r="C23" s="109"/>
      <c r="D23" s="109"/>
      <c r="E23" s="109"/>
    </row>
  </sheetData>
  <mergeCells count="2">
    <mergeCell ref="A3:E3"/>
    <mergeCell ref="A4:E4"/>
  </mergeCells>
  <printOptions horizontalCentered="1"/>
  <pageMargins left="1.1811023622047245" right="0.59055118110236227" top="0.78740157480314965" bottom="0.78740157480314965" header="0.39370078740157483" footer="0.39370078740157483"/>
  <pageSetup paperSize="9" scale="77" firstPageNumber="13" orientation="portrait"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81"/>
  <sheetViews>
    <sheetView zoomScaleNormal="100" workbookViewId="0">
      <selection activeCell="I11" sqref="I11"/>
    </sheetView>
  </sheetViews>
  <sheetFormatPr defaultColWidth="18" defaultRowHeight="13.2"/>
  <cols>
    <col min="1" max="1" width="18.77734375" style="22" customWidth="1"/>
    <col min="2" max="2" width="53.6640625" style="22" customWidth="1"/>
    <col min="3" max="4" width="14.77734375" style="6" customWidth="1"/>
    <col min="5" max="5" width="14.77734375" style="23" customWidth="1"/>
    <col min="6" max="6" width="14.77734375" style="6" customWidth="1"/>
    <col min="7" max="16384" width="18" style="1"/>
  </cols>
  <sheetData>
    <row r="1" spans="1:6" ht="24.75" customHeight="1">
      <c r="A1" s="157"/>
      <c r="B1" s="157"/>
      <c r="C1" s="157"/>
      <c r="D1" s="157"/>
      <c r="E1" s="370" t="s">
        <v>454</v>
      </c>
      <c r="F1" s="370"/>
    </row>
    <row r="2" spans="1:6" ht="15.6">
      <c r="A2" s="371" t="s">
        <v>11</v>
      </c>
      <c r="B2" s="371"/>
      <c r="C2" s="371"/>
      <c r="D2" s="371"/>
      <c r="E2" s="371"/>
      <c r="F2" s="371"/>
    </row>
    <row r="3" spans="1:6" ht="15.6">
      <c r="A3" s="372" t="s">
        <v>455</v>
      </c>
      <c r="B3" s="372"/>
      <c r="C3" s="372"/>
      <c r="D3" s="372"/>
      <c r="E3" s="372"/>
      <c r="F3" s="372"/>
    </row>
    <row r="4" spans="1:6">
      <c r="A4" s="1"/>
      <c r="B4" s="143"/>
      <c r="C4" s="143"/>
      <c r="D4" s="143"/>
      <c r="E4" s="143"/>
      <c r="F4" s="144" t="s">
        <v>34</v>
      </c>
    </row>
    <row r="5" spans="1:6" ht="60" customHeight="1">
      <c r="A5" s="83" t="s">
        <v>35</v>
      </c>
      <c r="B5" s="158" t="s">
        <v>36</v>
      </c>
      <c r="C5" s="145" t="s">
        <v>37</v>
      </c>
      <c r="D5" s="145" t="s">
        <v>38</v>
      </c>
      <c r="E5" s="159" t="s">
        <v>158</v>
      </c>
      <c r="F5" s="145" t="s">
        <v>40</v>
      </c>
    </row>
    <row r="6" spans="1:6">
      <c r="A6" s="160">
        <v>1</v>
      </c>
      <c r="B6" s="127">
        <v>2</v>
      </c>
      <c r="C6" s="146">
        <v>3</v>
      </c>
      <c r="D6" s="146">
        <v>4</v>
      </c>
      <c r="E6" s="161">
        <v>5</v>
      </c>
      <c r="F6" s="146">
        <v>6</v>
      </c>
    </row>
    <row r="7" spans="1:6" s="165" customFormat="1" ht="13.8">
      <c r="A7" s="162"/>
      <c r="B7" s="162" t="s">
        <v>456</v>
      </c>
      <c r="C7" s="163"/>
      <c r="D7" s="163"/>
      <c r="E7" s="164"/>
      <c r="F7" s="163"/>
    </row>
    <row r="8" spans="1:6" s="166" customFormat="1">
      <c r="A8" s="147" t="s">
        <v>163</v>
      </c>
      <c r="B8" s="147" t="s">
        <v>164</v>
      </c>
      <c r="C8" s="141">
        <v>3201745893</v>
      </c>
      <c r="D8" s="141">
        <v>2930353849.3599997</v>
      </c>
      <c r="E8" s="150">
        <v>91.523623275871245</v>
      </c>
      <c r="F8" s="141">
        <v>129882345.7</v>
      </c>
    </row>
    <row r="9" spans="1:6">
      <c r="A9" s="151" t="s">
        <v>48</v>
      </c>
      <c r="B9" s="152" t="s">
        <v>49</v>
      </c>
      <c r="C9" s="134">
        <v>895673</v>
      </c>
      <c r="D9" s="134">
        <v>303780.67</v>
      </c>
      <c r="E9" s="153">
        <v>33.916470631580999</v>
      </c>
      <c r="F9" s="134">
        <v>80894.429999999993</v>
      </c>
    </row>
    <row r="10" spans="1:6">
      <c r="A10" s="151" t="s">
        <v>165</v>
      </c>
      <c r="B10" s="152" t="s">
        <v>166</v>
      </c>
      <c r="C10" s="134">
        <v>120201667</v>
      </c>
      <c r="D10" s="134">
        <v>84142356.400000006</v>
      </c>
      <c r="E10" s="153">
        <v>70.000989586941401</v>
      </c>
      <c r="F10" s="134">
        <v>30485010.239999998</v>
      </c>
    </row>
    <row r="11" spans="1:6">
      <c r="A11" s="154" t="s">
        <v>457</v>
      </c>
      <c r="B11" s="152" t="s">
        <v>458</v>
      </c>
      <c r="C11" s="134">
        <v>120201667</v>
      </c>
      <c r="D11" s="134">
        <v>84142356.400000006</v>
      </c>
      <c r="E11" s="153">
        <v>70.000989586941401</v>
      </c>
      <c r="F11" s="134">
        <v>30485010.239999998</v>
      </c>
    </row>
    <row r="12" spans="1:6">
      <c r="A12" s="151" t="s">
        <v>50</v>
      </c>
      <c r="B12" s="152" t="s">
        <v>51</v>
      </c>
      <c r="C12" s="134">
        <v>1408219</v>
      </c>
      <c r="D12" s="134">
        <v>1332451</v>
      </c>
      <c r="E12" s="153">
        <v>94.6195868682357</v>
      </c>
      <c r="F12" s="134">
        <v>401841.03</v>
      </c>
    </row>
    <row r="13" spans="1:6">
      <c r="A13" s="154" t="s">
        <v>54</v>
      </c>
      <c r="B13" s="152" t="s">
        <v>55</v>
      </c>
      <c r="C13" s="134">
        <v>229200</v>
      </c>
      <c r="D13" s="134">
        <v>302840.93</v>
      </c>
      <c r="E13" s="153">
        <v>132.12955061081999</v>
      </c>
      <c r="F13" s="134">
        <v>132191.51</v>
      </c>
    </row>
    <row r="14" spans="1:6">
      <c r="A14" s="155" t="s">
        <v>169</v>
      </c>
      <c r="B14" s="152" t="s">
        <v>170</v>
      </c>
      <c r="C14" s="134">
        <v>229200</v>
      </c>
      <c r="D14" s="134">
        <v>302840.93</v>
      </c>
      <c r="E14" s="153">
        <v>132.12955061081999</v>
      </c>
      <c r="F14" s="134">
        <v>132191.51</v>
      </c>
    </row>
    <row r="15" spans="1:6" ht="26.4">
      <c r="A15" s="156" t="s">
        <v>171</v>
      </c>
      <c r="B15" s="152" t="s">
        <v>172</v>
      </c>
      <c r="C15" s="134">
        <v>19200</v>
      </c>
      <c r="D15" s="134">
        <v>3840</v>
      </c>
      <c r="E15" s="153">
        <v>20</v>
      </c>
      <c r="F15" s="134">
        <v>3840</v>
      </c>
    </row>
    <row r="16" spans="1:6" ht="52.8">
      <c r="A16" s="156" t="s">
        <v>176</v>
      </c>
      <c r="B16" s="152" t="s">
        <v>177</v>
      </c>
      <c r="C16" s="134">
        <v>210000</v>
      </c>
      <c r="D16" s="134">
        <v>299000.93</v>
      </c>
      <c r="E16" s="153">
        <v>142.381395238095</v>
      </c>
      <c r="F16" s="134">
        <v>128351.51</v>
      </c>
    </row>
    <row r="17" spans="1:6" ht="26.4">
      <c r="A17" s="154" t="s">
        <v>178</v>
      </c>
      <c r="B17" s="152" t="s">
        <v>179</v>
      </c>
      <c r="C17" s="134">
        <v>1179019</v>
      </c>
      <c r="D17" s="134">
        <v>1029610.07</v>
      </c>
      <c r="E17" s="153">
        <v>87.327691071984404</v>
      </c>
      <c r="F17" s="134">
        <v>269649.52</v>
      </c>
    </row>
    <row r="18" spans="1:6" ht="39.6">
      <c r="A18" s="155" t="s">
        <v>180</v>
      </c>
      <c r="B18" s="152" t="s">
        <v>181</v>
      </c>
      <c r="C18" s="134">
        <v>1179019</v>
      </c>
      <c r="D18" s="134">
        <v>1029610.07</v>
      </c>
      <c r="E18" s="153">
        <v>87.327691071984404</v>
      </c>
      <c r="F18" s="134">
        <v>269649.52</v>
      </c>
    </row>
    <row r="19" spans="1:6" ht="52.8">
      <c r="A19" s="156" t="s">
        <v>184</v>
      </c>
      <c r="B19" s="152" t="s">
        <v>185</v>
      </c>
      <c r="C19" s="134">
        <v>285211</v>
      </c>
      <c r="D19" s="134">
        <v>83013.509999999995</v>
      </c>
      <c r="E19" s="153">
        <v>29.105998716739499</v>
      </c>
      <c r="F19" s="134">
        <v>4351.68</v>
      </c>
    </row>
    <row r="20" spans="1:6" ht="79.2">
      <c r="A20" s="156" t="s">
        <v>186</v>
      </c>
      <c r="B20" s="152" t="s">
        <v>187</v>
      </c>
      <c r="C20" s="134">
        <v>893808</v>
      </c>
      <c r="D20" s="134">
        <v>889259.03</v>
      </c>
      <c r="E20" s="153">
        <v>99.491057363550098</v>
      </c>
      <c r="F20" s="134">
        <v>263831.28000000003</v>
      </c>
    </row>
    <row r="21" spans="1:6" ht="79.2">
      <c r="A21" s="156" t="s">
        <v>188</v>
      </c>
      <c r="B21" s="152" t="s">
        <v>189</v>
      </c>
      <c r="C21" s="134">
        <v>0</v>
      </c>
      <c r="D21" s="134">
        <v>57337.53</v>
      </c>
      <c r="E21" s="153">
        <v>0</v>
      </c>
      <c r="F21" s="134">
        <v>1466.56</v>
      </c>
    </row>
    <row r="22" spans="1:6">
      <c r="A22" s="151" t="s">
        <v>190</v>
      </c>
      <c r="B22" s="152" t="s">
        <v>191</v>
      </c>
      <c r="C22" s="134">
        <v>3079240334</v>
      </c>
      <c r="D22" s="134">
        <v>2844575261.29</v>
      </c>
      <c r="E22" s="153">
        <v>92.379124483435007</v>
      </c>
      <c r="F22" s="134">
        <v>98914600</v>
      </c>
    </row>
    <row r="23" spans="1:6">
      <c r="A23" s="154" t="s">
        <v>192</v>
      </c>
      <c r="B23" s="152" t="s">
        <v>193</v>
      </c>
      <c r="C23" s="134">
        <v>3079240334</v>
      </c>
      <c r="D23" s="134">
        <v>2832010651</v>
      </c>
      <c r="E23" s="153">
        <v>91.971081949331207</v>
      </c>
      <c r="F23" s="134">
        <v>97807560</v>
      </c>
    </row>
    <row r="24" spans="1:6" ht="26.4">
      <c r="A24" s="154" t="s">
        <v>194</v>
      </c>
      <c r="B24" s="152" t="s">
        <v>195</v>
      </c>
      <c r="C24" s="134">
        <v>0</v>
      </c>
      <c r="D24" s="134">
        <v>12564610.290000001</v>
      </c>
      <c r="E24" s="153">
        <v>0</v>
      </c>
      <c r="F24" s="134">
        <v>1107040</v>
      </c>
    </row>
    <row r="25" spans="1:6" s="166" customFormat="1">
      <c r="A25" s="147" t="s">
        <v>459</v>
      </c>
      <c r="B25" s="147" t="s">
        <v>460</v>
      </c>
      <c r="C25" s="141">
        <v>3253410325</v>
      </c>
      <c r="D25" s="141">
        <v>1059185714.05</v>
      </c>
      <c r="E25" s="150">
        <v>32.556167474817364</v>
      </c>
      <c r="F25" s="141">
        <v>245170314.63</v>
      </c>
    </row>
    <row r="26" spans="1:6">
      <c r="A26" s="151" t="s">
        <v>42</v>
      </c>
      <c r="B26" s="152" t="s">
        <v>57</v>
      </c>
      <c r="C26" s="134">
        <v>2624441552</v>
      </c>
      <c r="D26" s="134">
        <v>849574305.88999999</v>
      </c>
      <c r="E26" s="153">
        <v>32.371622269223998</v>
      </c>
      <c r="F26" s="134">
        <v>203607638.33000001</v>
      </c>
    </row>
    <row r="27" spans="1:6">
      <c r="A27" s="154" t="s">
        <v>58</v>
      </c>
      <c r="B27" s="152" t="s">
        <v>59</v>
      </c>
      <c r="C27" s="134">
        <v>364478880</v>
      </c>
      <c r="D27" s="134">
        <v>99260289.109999999</v>
      </c>
      <c r="E27" s="153">
        <v>27.233481706813901</v>
      </c>
      <c r="F27" s="134">
        <v>23568394</v>
      </c>
    </row>
    <row r="28" spans="1:6">
      <c r="A28" s="155" t="s">
        <v>60</v>
      </c>
      <c r="B28" s="152" t="s">
        <v>61</v>
      </c>
      <c r="C28" s="134">
        <v>85221539</v>
      </c>
      <c r="D28" s="134">
        <v>26956878.609999999</v>
      </c>
      <c r="E28" s="153">
        <v>31.6315322702633</v>
      </c>
      <c r="F28" s="134">
        <v>6370549.0999999996</v>
      </c>
    </row>
    <row r="29" spans="1:6">
      <c r="A29" s="155" t="s">
        <v>66</v>
      </c>
      <c r="B29" s="152" t="s">
        <v>67</v>
      </c>
      <c r="C29" s="134">
        <v>279257341</v>
      </c>
      <c r="D29" s="134">
        <v>72303410.5</v>
      </c>
      <c r="E29" s="153">
        <v>25.891319540996399</v>
      </c>
      <c r="F29" s="134">
        <v>17197844.899999999</v>
      </c>
    </row>
    <row r="30" spans="1:6">
      <c r="A30" s="154" t="s">
        <v>198</v>
      </c>
      <c r="B30" s="152" t="s">
        <v>199</v>
      </c>
      <c r="C30" s="134">
        <v>201019576</v>
      </c>
      <c r="D30" s="134">
        <v>140443744.19999999</v>
      </c>
      <c r="E30" s="153">
        <v>69.865705119186998</v>
      </c>
      <c r="F30" s="134">
        <v>67166256.709999993</v>
      </c>
    </row>
    <row r="31" spans="1:6">
      <c r="A31" s="155" t="s">
        <v>44</v>
      </c>
      <c r="B31" s="152" t="s">
        <v>76</v>
      </c>
      <c r="C31" s="134">
        <v>1482333477</v>
      </c>
      <c r="D31" s="134">
        <v>397846515.30000001</v>
      </c>
      <c r="E31" s="153">
        <v>26.839204637351656</v>
      </c>
      <c r="F31" s="134">
        <v>76682037.700000003</v>
      </c>
    </row>
    <row r="32" spans="1:6">
      <c r="A32" s="156" t="s">
        <v>77</v>
      </c>
      <c r="B32" s="152" t="s">
        <v>78</v>
      </c>
      <c r="C32" s="134">
        <v>1479828070</v>
      </c>
      <c r="D32" s="134">
        <v>396748078.81999999</v>
      </c>
      <c r="E32" s="153">
        <v>26.810417160150234</v>
      </c>
      <c r="F32" s="134">
        <v>76482306.140000001</v>
      </c>
    </row>
    <row r="33" spans="1:6">
      <c r="A33" s="156" t="s">
        <v>81</v>
      </c>
      <c r="B33" s="152" t="s">
        <v>82</v>
      </c>
      <c r="C33" s="134">
        <v>2505407</v>
      </c>
      <c r="D33" s="134">
        <v>1098436.48</v>
      </c>
      <c r="E33" s="153">
        <v>43.842636346110602</v>
      </c>
      <c r="F33" s="134">
        <v>199731.56</v>
      </c>
    </row>
    <row r="34" spans="1:6" ht="26.4">
      <c r="A34" s="154" t="s">
        <v>93</v>
      </c>
      <c r="B34" s="152" t="s">
        <v>94</v>
      </c>
      <c r="C34" s="134">
        <v>441229242</v>
      </c>
      <c r="D34" s="134">
        <v>164053784.37</v>
      </c>
      <c r="E34" s="153">
        <v>37.181077035234217</v>
      </c>
      <c r="F34" s="134">
        <v>29025389.73</v>
      </c>
    </row>
    <row r="35" spans="1:6">
      <c r="A35" s="155" t="s">
        <v>214</v>
      </c>
      <c r="B35" s="152" t="s">
        <v>215</v>
      </c>
      <c r="C35" s="134">
        <v>384783332</v>
      </c>
      <c r="D35" s="134">
        <v>147287945.93000001</v>
      </c>
      <c r="E35" s="153">
        <v>38.278151281771201</v>
      </c>
      <c r="F35" s="134">
        <v>28053387.760000002</v>
      </c>
    </row>
    <row r="36" spans="1:6">
      <c r="A36" s="155" t="s">
        <v>95</v>
      </c>
      <c r="B36" s="152" t="s">
        <v>96</v>
      </c>
      <c r="C36" s="134">
        <v>56445910</v>
      </c>
      <c r="D36" s="134">
        <v>16765838.439999999</v>
      </c>
      <c r="E36" s="153">
        <v>29.702485866557915</v>
      </c>
      <c r="F36" s="134">
        <v>972001.97</v>
      </c>
    </row>
    <row r="37" spans="1:6" ht="26.4">
      <c r="A37" s="154" t="s">
        <v>97</v>
      </c>
      <c r="B37" s="152" t="s">
        <v>98</v>
      </c>
      <c r="C37" s="134">
        <v>135380377</v>
      </c>
      <c r="D37" s="134">
        <v>47969972.909999996</v>
      </c>
      <c r="E37" s="153">
        <v>35.433475643224099</v>
      </c>
      <c r="F37" s="134">
        <v>7165560.1900000004</v>
      </c>
    </row>
    <row r="38" spans="1:6">
      <c r="A38" s="155" t="s">
        <v>99</v>
      </c>
      <c r="B38" s="152" t="s">
        <v>100</v>
      </c>
      <c r="C38" s="134">
        <v>198947</v>
      </c>
      <c r="D38" s="134">
        <v>72786.070000000007</v>
      </c>
      <c r="E38" s="153">
        <v>36.585658491960203</v>
      </c>
      <c r="F38" s="134">
        <v>20353.14</v>
      </c>
    </row>
    <row r="39" spans="1:6" ht="26.4">
      <c r="A39" s="156" t="s">
        <v>216</v>
      </c>
      <c r="B39" s="152" t="s">
        <v>217</v>
      </c>
      <c r="C39" s="134">
        <v>198947</v>
      </c>
      <c r="D39" s="134">
        <v>72786.070000000007</v>
      </c>
      <c r="E39" s="153">
        <v>36.585658491960203</v>
      </c>
      <c r="F39" s="134">
        <v>20353.14</v>
      </c>
    </row>
    <row r="40" spans="1:6" ht="39.6">
      <c r="A40" s="155" t="s">
        <v>218</v>
      </c>
      <c r="B40" s="152" t="s">
        <v>219</v>
      </c>
      <c r="C40" s="134">
        <v>133952608</v>
      </c>
      <c r="D40" s="134">
        <v>47839600.560000002</v>
      </c>
      <c r="E40" s="153">
        <v>35.713825415030399</v>
      </c>
      <c r="F40" s="134">
        <v>7107891.7699999996</v>
      </c>
    </row>
    <row r="41" spans="1:6" ht="39.6">
      <c r="A41" s="156" t="s">
        <v>220</v>
      </c>
      <c r="B41" s="152" t="s">
        <v>221</v>
      </c>
      <c r="C41" s="134">
        <v>38733366</v>
      </c>
      <c r="D41" s="134">
        <v>9060299.5</v>
      </c>
      <c r="E41" s="153">
        <v>23.391459187925999</v>
      </c>
      <c r="F41" s="134">
        <v>1776834.52</v>
      </c>
    </row>
    <row r="42" spans="1:6" ht="66">
      <c r="A42" s="156" t="s">
        <v>222</v>
      </c>
      <c r="B42" s="152" t="s">
        <v>223</v>
      </c>
      <c r="C42" s="134">
        <v>95219242</v>
      </c>
      <c r="D42" s="134">
        <v>38779301.060000002</v>
      </c>
      <c r="E42" s="153">
        <v>40.726328256215297</v>
      </c>
      <c r="F42" s="134">
        <v>5331057.25</v>
      </c>
    </row>
    <row r="43" spans="1:6" ht="26.4">
      <c r="A43" s="155" t="s">
        <v>103</v>
      </c>
      <c r="B43" s="152" t="s">
        <v>104</v>
      </c>
      <c r="C43" s="134">
        <v>1228822</v>
      </c>
      <c r="D43" s="134">
        <v>57586.28</v>
      </c>
      <c r="E43" s="153">
        <v>4.6862995616940504</v>
      </c>
      <c r="F43" s="134">
        <v>37315.279999999999</v>
      </c>
    </row>
    <row r="44" spans="1:6" ht="39.6">
      <c r="A44" s="156" t="s">
        <v>107</v>
      </c>
      <c r="B44" s="152" t="s">
        <v>108</v>
      </c>
      <c r="C44" s="134">
        <v>1228822</v>
      </c>
      <c r="D44" s="134">
        <v>57586.28</v>
      </c>
      <c r="E44" s="153">
        <v>4.6862995616940504</v>
      </c>
      <c r="F44" s="134">
        <v>37315.279999999999</v>
      </c>
    </row>
    <row r="45" spans="1:6">
      <c r="A45" s="151" t="s">
        <v>46</v>
      </c>
      <c r="B45" s="152" t="s">
        <v>109</v>
      </c>
      <c r="C45" s="134">
        <v>628968773</v>
      </c>
      <c r="D45" s="134">
        <v>209611408.16</v>
      </c>
      <c r="E45" s="153">
        <v>33.3262026921009</v>
      </c>
      <c r="F45" s="134">
        <v>41562676.299999997</v>
      </c>
    </row>
    <row r="46" spans="1:6">
      <c r="A46" s="154" t="s">
        <v>110</v>
      </c>
      <c r="B46" s="152" t="s">
        <v>111</v>
      </c>
      <c r="C46" s="134">
        <v>547019389</v>
      </c>
      <c r="D46" s="134">
        <v>160325604.59999999</v>
      </c>
      <c r="E46" s="153">
        <v>29.308943672561501</v>
      </c>
      <c r="F46" s="134">
        <v>30405911.640000001</v>
      </c>
    </row>
    <row r="47" spans="1:6">
      <c r="A47" s="154" t="s">
        <v>224</v>
      </c>
      <c r="B47" s="152" t="s">
        <v>225</v>
      </c>
      <c r="C47" s="134">
        <v>81949384</v>
      </c>
      <c r="D47" s="134">
        <v>49285803.560000002</v>
      </c>
      <c r="E47" s="153">
        <v>60.141762090609497</v>
      </c>
      <c r="F47" s="134">
        <v>11156764.66</v>
      </c>
    </row>
    <row r="48" spans="1:6" ht="39.6">
      <c r="A48" s="155" t="s">
        <v>230</v>
      </c>
      <c r="B48" s="152" t="s">
        <v>231</v>
      </c>
      <c r="C48" s="134">
        <v>80503855</v>
      </c>
      <c r="D48" s="134">
        <v>48592859.68</v>
      </c>
      <c r="E48" s="153">
        <v>60.360910269452297</v>
      </c>
      <c r="F48" s="134">
        <v>11120144.800000001</v>
      </c>
    </row>
    <row r="49" spans="1:6" ht="39.6">
      <c r="A49" s="156" t="s">
        <v>232</v>
      </c>
      <c r="B49" s="152" t="s">
        <v>233</v>
      </c>
      <c r="C49" s="134">
        <v>72948921</v>
      </c>
      <c r="D49" s="134">
        <v>47250213.590000004</v>
      </c>
      <c r="E49" s="153">
        <v>64.771641502415093</v>
      </c>
      <c r="F49" s="134">
        <v>11018078.439999999</v>
      </c>
    </row>
    <row r="50" spans="1:6" ht="66">
      <c r="A50" s="156" t="s">
        <v>234</v>
      </c>
      <c r="B50" s="152" t="s">
        <v>235</v>
      </c>
      <c r="C50" s="134">
        <v>7554934</v>
      </c>
      <c r="D50" s="134">
        <v>1342646.09</v>
      </c>
      <c r="E50" s="153">
        <v>17.771777887139699</v>
      </c>
      <c r="F50" s="134">
        <v>102066.36</v>
      </c>
    </row>
    <row r="51" spans="1:6">
      <c r="A51" s="155" t="s">
        <v>236</v>
      </c>
      <c r="B51" s="152" t="s">
        <v>237</v>
      </c>
      <c r="C51" s="134">
        <v>1445529</v>
      </c>
      <c r="D51" s="134">
        <v>692943.88</v>
      </c>
      <c r="E51" s="153">
        <v>47.937044500663802</v>
      </c>
      <c r="F51" s="134">
        <v>36619.86</v>
      </c>
    </row>
    <row r="52" spans="1:6">
      <c r="A52" s="156" t="s">
        <v>238</v>
      </c>
      <c r="B52" s="152" t="s">
        <v>239</v>
      </c>
      <c r="C52" s="134">
        <v>1445529</v>
      </c>
      <c r="D52" s="134">
        <v>692943.88</v>
      </c>
      <c r="E52" s="153">
        <v>47.937044500663802</v>
      </c>
      <c r="F52" s="134">
        <v>36619.86</v>
      </c>
    </row>
    <row r="53" spans="1:6">
      <c r="A53" s="152"/>
      <c r="B53" s="152" t="s">
        <v>116</v>
      </c>
      <c r="C53" s="134">
        <v>-51664432</v>
      </c>
      <c r="D53" s="134">
        <v>1871168135.3099997</v>
      </c>
      <c r="E53" s="149" t="s">
        <v>175</v>
      </c>
      <c r="F53" s="134">
        <v>-115287968.92999999</v>
      </c>
    </row>
    <row r="54" spans="1:6">
      <c r="A54" s="152" t="s">
        <v>143</v>
      </c>
      <c r="B54" s="152" t="s">
        <v>117</v>
      </c>
      <c r="C54" s="134">
        <v>51664432</v>
      </c>
      <c r="D54" s="148" t="s">
        <v>175</v>
      </c>
      <c r="E54" s="149" t="s">
        <v>175</v>
      </c>
      <c r="F54" s="148" t="s">
        <v>175</v>
      </c>
    </row>
    <row r="55" spans="1:6">
      <c r="A55" s="151" t="s">
        <v>118</v>
      </c>
      <c r="B55" s="152" t="s">
        <v>119</v>
      </c>
      <c r="C55" s="134">
        <v>57391219</v>
      </c>
      <c r="D55" s="148" t="s">
        <v>175</v>
      </c>
      <c r="E55" s="149" t="s">
        <v>175</v>
      </c>
      <c r="F55" s="148" t="s">
        <v>175</v>
      </c>
    </row>
    <row r="56" spans="1:6" ht="26.4">
      <c r="A56" s="154" t="s">
        <v>242</v>
      </c>
      <c r="B56" s="152" t="s">
        <v>243</v>
      </c>
      <c r="C56" s="134">
        <v>580274</v>
      </c>
      <c r="D56" s="148" t="s">
        <v>175</v>
      </c>
      <c r="E56" s="149" t="s">
        <v>175</v>
      </c>
      <c r="F56" s="148" t="s">
        <v>175</v>
      </c>
    </row>
    <row r="57" spans="1:6" ht="26.4">
      <c r="A57" s="154" t="s">
        <v>244</v>
      </c>
      <c r="B57" s="152" t="s">
        <v>245</v>
      </c>
      <c r="C57" s="134">
        <v>56810945</v>
      </c>
      <c r="D57" s="148" t="s">
        <v>175</v>
      </c>
      <c r="E57" s="149" t="s">
        <v>175</v>
      </c>
      <c r="F57" s="148" t="s">
        <v>175</v>
      </c>
    </row>
    <row r="58" spans="1:6">
      <c r="A58" s="151" t="s">
        <v>248</v>
      </c>
      <c r="B58" s="152" t="s">
        <v>249</v>
      </c>
      <c r="C58" s="134">
        <v>708000</v>
      </c>
      <c r="D58" s="148" t="s">
        <v>175</v>
      </c>
      <c r="E58" s="149" t="s">
        <v>175</v>
      </c>
      <c r="F58" s="148" t="s">
        <v>175</v>
      </c>
    </row>
    <row r="59" spans="1:6">
      <c r="A59" s="154" t="s">
        <v>461</v>
      </c>
      <c r="B59" s="152" t="s">
        <v>462</v>
      </c>
      <c r="C59" s="134">
        <v>708000</v>
      </c>
      <c r="D59" s="148" t="s">
        <v>175</v>
      </c>
      <c r="E59" s="149" t="s">
        <v>175</v>
      </c>
      <c r="F59" s="148" t="s">
        <v>175</v>
      </c>
    </row>
    <row r="60" spans="1:6">
      <c r="A60" s="151" t="s">
        <v>250</v>
      </c>
      <c r="B60" s="152" t="s">
        <v>251</v>
      </c>
      <c r="C60" s="134">
        <v>-1523495</v>
      </c>
      <c r="D60" s="148" t="s">
        <v>175</v>
      </c>
      <c r="E60" s="149" t="s">
        <v>175</v>
      </c>
      <c r="F60" s="148" t="s">
        <v>175</v>
      </c>
    </row>
    <row r="61" spans="1:6" s="166" customFormat="1">
      <c r="A61" s="154" t="s">
        <v>262</v>
      </c>
      <c r="B61" s="152" t="s">
        <v>263</v>
      </c>
      <c r="C61" s="134">
        <v>-1523495</v>
      </c>
      <c r="D61" s="148" t="s">
        <v>175</v>
      </c>
      <c r="E61" s="149" t="s">
        <v>175</v>
      </c>
      <c r="F61" s="148" t="s">
        <v>175</v>
      </c>
    </row>
    <row r="62" spans="1:6" s="166" customFormat="1">
      <c r="A62" s="151" t="s">
        <v>252</v>
      </c>
      <c r="B62" s="152" t="s">
        <v>253</v>
      </c>
      <c r="C62" s="134">
        <v>-4911292</v>
      </c>
      <c r="D62" s="148" t="s">
        <v>175</v>
      </c>
      <c r="E62" s="149" t="s">
        <v>175</v>
      </c>
      <c r="F62" s="148" t="s">
        <v>175</v>
      </c>
    </row>
    <row r="63" spans="1:6">
      <c r="A63" s="147"/>
      <c r="B63" s="147" t="s">
        <v>463</v>
      </c>
      <c r="C63" s="141"/>
      <c r="D63" s="141"/>
      <c r="E63" s="150"/>
      <c r="F63" s="141"/>
    </row>
    <row r="64" spans="1:6">
      <c r="A64" s="147" t="s">
        <v>163</v>
      </c>
      <c r="B64" s="147" t="s">
        <v>164</v>
      </c>
      <c r="C64" s="141">
        <v>2094188249</v>
      </c>
      <c r="D64" s="141">
        <v>1823460751.1900001</v>
      </c>
      <c r="E64" s="150">
        <v>87.072437354221833</v>
      </c>
      <c r="F64" s="141">
        <v>113588053.34</v>
      </c>
    </row>
    <row r="65" spans="1:6">
      <c r="A65" s="151" t="s">
        <v>48</v>
      </c>
      <c r="B65" s="152" t="s">
        <v>49</v>
      </c>
      <c r="C65" s="134">
        <v>0</v>
      </c>
      <c r="D65" s="134">
        <v>54985.5</v>
      </c>
      <c r="E65" s="153">
        <v>0</v>
      </c>
      <c r="F65" s="134">
        <v>9106.07</v>
      </c>
    </row>
    <row r="66" spans="1:6">
      <c r="A66" s="151" t="s">
        <v>165</v>
      </c>
      <c r="B66" s="152" t="s">
        <v>166</v>
      </c>
      <c r="C66" s="134">
        <v>120201667</v>
      </c>
      <c r="D66" s="134">
        <v>84142356.400000006</v>
      </c>
      <c r="E66" s="153">
        <v>70.000989586941401</v>
      </c>
      <c r="F66" s="134">
        <v>30485010.239999998</v>
      </c>
    </row>
    <row r="67" spans="1:6">
      <c r="A67" s="154" t="s">
        <v>457</v>
      </c>
      <c r="B67" s="152" t="s">
        <v>458</v>
      </c>
      <c r="C67" s="134">
        <v>120201667</v>
      </c>
      <c r="D67" s="134">
        <v>84142356.400000006</v>
      </c>
      <c r="E67" s="153">
        <v>70.000989586941401</v>
      </c>
      <c r="F67" s="134">
        <v>30485010.239999998</v>
      </c>
    </row>
    <row r="68" spans="1:6">
      <c r="A68" s="151" t="s">
        <v>50</v>
      </c>
      <c r="B68" s="152" t="s">
        <v>51</v>
      </c>
      <c r="C68" s="134">
        <v>1408219</v>
      </c>
      <c r="D68" s="134">
        <v>1332451</v>
      </c>
      <c r="E68" s="153">
        <v>94.6195868682357</v>
      </c>
      <c r="F68" s="134">
        <v>401841.03</v>
      </c>
    </row>
    <row r="69" spans="1:6">
      <c r="A69" s="154" t="s">
        <v>54</v>
      </c>
      <c r="B69" s="152" t="s">
        <v>55</v>
      </c>
      <c r="C69" s="134">
        <v>229200</v>
      </c>
      <c r="D69" s="134">
        <v>302840.93</v>
      </c>
      <c r="E69" s="153">
        <v>132.12955061081999</v>
      </c>
      <c r="F69" s="134">
        <v>132191.51</v>
      </c>
    </row>
    <row r="70" spans="1:6">
      <c r="A70" s="155" t="s">
        <v>169</v>
      </c>
      <c r="B70" s="152" t="s">
        <v>170</v>
      </c>
      <c r="C70" s="134">
        <v>229200</v>
      </c>
      <c r="D70" s="134">
        <v>302840.93</v>
      </c>
      <c r="E70" s="153">
        <v>132.12955061081999</v>
      </c>
      <c r="F70" s="134">
        <v>132191.51</v>
      </c>
    </row>
    <row r="71" spans="1:6" ht="26.4">
      <c r="A71" s="156" t="s">
        <v>171</v>
      </c>
      <c r="B71" s="152" t="s">
        <v>172</v>
      </c>
      <c r="C71" s="134">
        <v>19200</v>
      </c>
      <c r="D71" s="134">
        <v>3840</v>
      </c>
      <c r="E71" s="153">
        <v>20</v>
      </c>
      <c r="F71" s="134">
        <v>3840</v>
      </c>
    </row>
    <row r="72" spans="1:6" ht="52.8">
      <c r="A72" s="156" t="s">
        <v>176</v>
      </c>
      <c r="B72" s="152" t="s">
        <v>177</v>
      </c>
      <c r="C72" s="134">
        <v>210000</v>
      </c>
      <c r="D72" s="134">
        <v>299000.93</v>
      </c>
      <c r="E72" s="153">
        <v>142.381395238095</v>
      </c>
      <c r="F72" s="134">
        <v>128351.51</v>
      </c>
    </row>
    <row r="73" spans="1:6" ht="26.4">
      <c r="A73" s="154" t="s">
        <v>178</v>
      </c>
      <c r="B73" s="152" t="s">
        <v>179</v>
      </c>
      <c r="C73" s="134">
        <v>1179019</v>
      </c>
      <c r="D73" s="134">
        <v>1029610.07</v>
      </c>
      <c r="E73" s="153">
        <v>87.327691071984404</v>
      </c>
      <c r="F73" s="134">
        <v>269649.52</v>
      </c>
    </row>
    <row r="74" spans="1:6" ht="39.6">
      <c r="A74" s="155" t="s">
        <v>180</v>
      </c>
      <c r="B74" s="152" t="s">
        <v>181</v>
      </c>
      <c r="C74" s="134">
        <v>1179019</v>
      </c>
      <c r="D74" s="134">
        <v>1029610.07</v>
      </c>
      <c r="E74" s="153">
        <v>87.327691071984404</v>
      </c>
      <c r="F74" s="134">
        <v>269649.52</v>
      </c>
    </row>
    <row r="75" spans="1:6" ht="52.8">
      <c r="A75" s="156" t="s">
        <v>184</v>
      </c>
      <c r="B75" s="152" t="s">
        <v>185</v>
      </c>
      <c r="C75" s="134">
        <v>285211</v>
      </c>
      <c r="D75" s="134">
        <v>83013.509999999995</v>
      </c>
      <c r="E75" s="153">
        <v>29.105998716739499</v>
      </c>
      <c r="F75" s="134">
        <v>4351.68</v>
      </c>
    </row>
    <row r="76" spans="1:6" ht="79.2">
      <c r="A76" s="156" t="s">
        <v>186</v>
      </c>
      <c r="B76" s="152" t="s">
        <v>187</v>
      </c>
      <c r="C76" s="134">
        <v>893808</v>
      </c>
      <c r="D76" s="134">
        <v>889259.03</v>
      </c>
      <c r="E76" s="153">
        <v>99.491057363550098</v>
      </c>
      <c r="F76" s="134">
        <v>263831.28000000003</v>
      </c>
    </row>
    <row r="77" spans="1:6" ht="79.2">
      <c r="A77" s="156" t="s">
        <v>188</v>
      </c>
      <c r="B77" s="152" t="s">
        <v>189</v>
      </c>
      <c r="C77" s="134">
        <v>0</v>
      </c>
      <c r="D77" s="134">
        <v>57337.53</v>
      </c>
      <c r="E77" s="153">
        <v>0</v>
      </c>
      <c r="F77" s="134">
        <v>1466.56</v>
      </c>
    </row>
    <row r="78" spans="1:6">
      <c r="A78" s="151" t="s">
        <v>190</v>
      </c>
      <c r="B78" s="152" t="s">
        <v>191</v>
      </c>
      <c r="C78" s="134">
        <v>1972578363</v>
      </c>
      <c r="D78" s="134">
        <v>1737930958.2900002</v>
      </c>
      <c r="E78" s="153">
        <v>88.104533177929838</v>
      </c>
      <c r="F78" s="134">
        <v>82692096</v>
      </c>
    </row>
    <row r="79" spans="1:6" s="166" customFormat="1">
      <c r="A79" s="154" t="s">
        <v>192</v>
      </c>
      <c r="B79" s="152" t="s">
        <v>193</v>
      </c>
      <c r="C79" s="134">
        <v>1972578363</v>
      </c>
      <c r="D79" s="134">
        <v>1725366348</v>
      </c>
      <c r="E79" s="153">
        <v>87.467569368244156</v>
      </c>
      <c r="F79" s="134">
        <v>81585056</v>
      </c>
    </row>
    <row r="80" spans="1:6">
      <c r="A80" s="154" t="s">
        <v>194</v>
      </c>
      <c r="B80" s="152" t="s">
        <v>195</v>
      </c>
      <c r="C80" s="134">
        <v>0</v>
      </c>
      <c r="D80" s="134">
        <v>12564610.290000001</v>
      </c>
      <c r="E80" s="153">
        <v>0</v>
      </c>
      <c r="F80" s="134">
        <v>1107040</v>
      </c>
    </row>
    <row r="81" spans="1:6">
      <c r="A81" s="147" t="s">
        <v>459</v>
      </c>
      <c r="B81" s="147" t="s">
        <v>460</v>
      </c>
      <c r="C81" s="141">
        <v>2151003270</v>
      </c>
      <c r="D81" s="141">
        <v>625563856.26999998</v>
      </c>
      <c r="E81" s="150">
        <v>29.08242237446715</v>
      </c>
      <c r="F81" s="141">
        <v>118994573.81999999</v>
      </c>
    </row>
    <row r="82" spans="1:6">
      <c r="A82" s="151" t="s">
        <v>42</v>
      </c>
      <c r="B82" s="152" t="s">
        <v>57</v>
      </c>
      <c r="C82" s="134">
        <v>1800063123</v>
      </c>
      <c r="D82" s="134">
        <v>491682883.22000003</v>
      </c>
      <c r="E82" s="153">
        <v>27.314757851411191</v>
      </c>
      <c r="F82" s="134">
        <v>92622421.150000006</v>
      </c>
    </row>
    <row r="83" spans="1:6">
      <c r="A83" s="154" t="s">
        <v>58</v>
      </c>
      <c r="B83" s="152" t="s">
        <v>59</v>
      </c>
      <c r="C83" s="134">
        <v>203075540</v>
      </c>
      <c r="D83" s="134">
        <v>61726186.640000001</v>
      </c>
      <c r="E83" s="153">
        <v>30.3956777069262</v>
      </c>
      <c r="F83" s="134">
        <v>13850359.08</v>
      </c>
    </row>
    <row r="84" spans="1:6">
      <c r="A84" s="155" t="s">
        <v>60</v>
      </c>
      <c r="B84" s="152" t="s">
        <v>61</v>
      </c>
      <c r="C84" s="134">
        <v>82492044</v>
      </c>
      <c r="D84" s="134">
        <v>26209560.109999999</v>
      </c>
      <c r="E84" s="153">
        <v>31.7722277678075</v>
      </c>
      <c r="F84" s="134">
        <v>6061629.25</v>
      </c>
    </row>
    <row r="85" spans="1:6">
      <c r="A85" s="155" t="s">
        <v>66</v>
      </c>
      <c r="B85" s="152" t="s">
        <v>67</v>
      </c>
      <c r="C85" s="134">
        <v>120583496</v>
      </c>
      <c r="D85" s="134">
        <v>35516626.530000001</v>
      </c>
      <c r="E85" s="153">
        <v>29.453969828507901</v>
      </c>
      <c r="F85" s="134">
        <v>7788729.8300000001</v>
      </c>
    </row>
    <row r="86" spans="1:6">
      <c r="A86" s="155" t="s">
        <v>44</v>
      </c>
      <c r="B86" s="152" t="s">
        <v>76</v>
      </c>
      <c r="C86" s="134">
        <v>1437433018</v>
      </c>
      <c r="D86" s="134">
        <v>379303086.08999997</v>
      </c>
      <c r="E86" s="153">
        <v>26.387531199036363</v>
      </c>
      <c r="F86" s="134">
        <v>70873322.629999995</v>
      </c>
    </row>
    <row r="87" spans="1:6">
      <c r="A87" s="156" t="s">
        <v>77</v>
      </c>
      <c r="B87" s="152" t="s">
        <v>78</v>
      </c>
      <c r="C87" s="134">
        <v>1434927611</v>
      </c>
      <c r="D87" s="134">
        <v>378204649.61000001</v>
      </c>
      <c r="E87" s="153">
        <v>26.357054300908565</v>
      </c>
      <c r="F87" s="134">
        <v>70673591.069999993</v>
      </c>
    </row>
    <row r="88" spans="1:6">
      <c r="A88" s="156" t="s">
        <v>81</v>
      </c>
      <c r="B88" s="152" t="s">
        <v>82</v>
      </c>
      <c r="C88" s="134">
        <v>2505407</v>
      </c>
      <c r="D88" s="134">
        <v>1098436.48</v>
      </c>
      <c r="E88" s="153">
        <v>43.842636346110602</v>
      </c>
      <c r="F88" s="134">
        <v>199731.56</v>
      </c>
    </row>
    <row r="89" spans="1:6" ht="26.4">
      <c r="A89" s="154" t="s">
        <v>93</v>
      </c>
      <c r="B89" s="152" t="s">
        <v>94</v>
      </c>
      <c r="C89" s="134">
        <v>25480991</v>
      </c>
      <c r="D89" s="134">
        <v>2741223.86</v>
      </c>
      <c r="E89" s="153">
        <v>10.757916989963199</v>
      </c>
      <c r="F89" s="134">
        <v>770494.53</v>
      </c>
    </row>
    <row r="90" spans="1:6">
      <c r="A90" s="155" t="s">
        <v>214</v>
      </c>
      <c r="B90" s="152" t="s">
        <v>215</v>
      </c>
      <c r="C90" s="134">
        <v>208556</v>
      </c>
      <c r="D90" s="134">
        <v>58708.59</v>
      </c>
      <c r="E90" s="153">
        <v>28.1500364410518</v>
      </c>
      <c r="F90" s="134">
        <v>58708.59</v>
      </c>
    </row>
    <row r="91" spans="1:6">
      <c r="A91" s="155" t="s">
        <v>95</v>
      </c>
      <c r="B91" s="152" t="s">
        <v>96</v>
      </c>
      <c r="C91" s="134">
        <v>25272435</v>
      </c>
      <c r="D91" s="134">
        <v>2682515.27</v>
      </c>
      <c r="E91" s="153">
        <v>10.614391806725401</v>
      </c>
      <c r="F91" s="134">
        <v>711785.94</v>
      </c>
    </row>
    <row r="92" spans="1:6" ht="26.4">
      <c r="A92" s="154" t="s">
        <v>97</v>
      </c>
      <c r="B92" s="152" t="s">
        <v>98</v>
      </c>
      <c r="C92" s="134">
        <v>134073574</v>
      </c>
      <c r="D92" s="134">
        <v>47912386.630000003</v>
      </c>
      <c r="E92" s="153">
        <v>35.735891272652999</v>
      </c>
      <c r="F92" s="134">
        <v>7128244.9100000001</v>
      </c>
    </row>
    <row r="93" spans="1:6">
      <c r="A93" s="155" t="s">
        <v>99</v>
      </c>
      <c r="B93" s="152" t="s">
        <v>100</v>
      </c>
      <c r="C93" s="134">
        <v>115598</v>
      </c>
      <c r="D93" s="134">
        <v>72786.070000000007</v>
      </c>
      <c r="E93" s="153">
        <v>62.964817730410601</v>
      </c>
      <c r="F93" s="134">
        <v>20353.14</v>
      </c>
    </row>
    <row r="94" spans="1:6" ht="26.4">
      <c r="A94" s="156" t="s">
        <v>216</v>
      </c>
      <c r="B94" s="152" t="s">
        <v>217</v>
      </c>
      <c r="C94" s="134">
        <v>115598</v>
      </c>
      <c r="D94" s="134">
        <v>72786.070000000007</v>
      </c>
      <c r="E94" s="153">
        <v>62.964817730410601</v>
      </c>
      <c r="F94" s="134">
        <v>20353.14</v>
      </c>
    </row>
    <row r="95" spans="1:6" ht="39.6">
      <c r="A95" s="155" t="s">
        <v>218</v>
      </c>
      <c r="B95" s="152" t="s">
        <v>219</v>
      </c>
      <c r="C95" s="134">
        <v>133952608</v>
      </c>
      <c r="D95" s="134">
        <v>47839600.560000002</v>
      </c>
      <c r="E95" s="153">
        <v>35.713825415030399</v>
      </c>
      <c r="F95" s="134">
        <v>7107891.7699999996</v>
      </c>
    </row>
    <row r="96" spans="1:6" ht="39.6">
      <c r="A96" s="156" t="s">
        <v>220</v>
      </c>
      <c r="B96" s="152" t="s">
        <v>221</v>
      </c>
      <c r="C96" s="134">
        <v>38733366</v>
      </c>
      <c r="D96" s="134">
        <v>9060299.5</v>
      </c>
      <c r="E96" s="153">
        <v>23.391459187925999</v>
      </c>
      <c r="F96" s="134">
        <v>1776834.52</v>
      </c>
    </row>
    <row r="97" spans="1:6" ht="66">
      <c r="A97" s="156" t="s">
        <v>222</v>
      </c>
      <c r="B97" s="152" t="s">
        <v>223</v>
      </c>
      <c r="C97" s="134">
        <v>95219242</v>
      </c>
      <c r="D97" s="134">
        <v>38779301.060000002</v>
      </c>
      <c r="E97" s="153">
        <v>40.726328256215297</v>
      </c>
      <c r="F97" s="134">
        <v>5331057.25</v>
      </c>
    </row>
    <row r="98" spans="1:6" ht="26.4">
      <c r="A98" s="155" t="s">
        <v>103</v>
      </c>
      <c r="B98" s="152" t="s">
        <v>104</v>
      </c>
      <c r="C98" s="134">
        <v>5368</v>
      </c>
      <c r="D98" s="134">
        <v>0</v>
      </c>
      <c r="E98" s="153">
        <v>0</v>
      </c>
      <c r="F98" s="134">
        <v>0</v>
      </c>
    </row>
    <row r="99" spans="1:6" ht="39.6">
      <c r="A99" s="156" t="s">
        <v>107</v>
      </c>
      <c r="B99" s="152" t="s">
        <v>108</v>
      </c>
      <c r="C99" s="134">
        <v>5368</v>
      </c>
      <c r="D99" s="134">
        <v>0</v>
      </c>
      <c r="E99" s="153">
        <v>0</v>
      </c>
      <c r="F99" s="134">
        <v>0</v>
      </c>
    </row>
    <row r="100" spans="1:6">
      <c r="A100" s="151" t="s">
        <v>46</v>
      </c>
      <c r="B100" s="152" t="s">
        <v>109</v>
      </c>
      <c r="C100" s="134">
        <v>350940147</v>
      </c>
      <c r="D100" s="134">
        <v>133880973.05</v>
      </c>
      <c r="E100" s="153">
        <v>38.149232623989299</v>
      </c>
      <c r="F100" s="134">
        <v>26372152.670000002</v>
      </c>
    </row>
    <row r="101" spans="1:6">
      <c r="A101" s="154" t="s">
        <v>110</v>
      </c>
      <c r="B101" s="152" t="s">
        <v>111</v>
      </c>
      <c r="C101" s="134">
        <v>270436292</v>
      </c>
      <c r="D101" s="134">
        <v>85288113.370000005</v>
      </c>
      <c r="E101" s="153">
        <v>31.537229245104399</v>
      </c>
      <c r="F101" s="134">
        <v>15252007.869999999</v>
      </c>
    </row>
    <row r="102" spans="1:6">
      <c r="A102" s="154" t="s">
        <v>224</v>
      </c>
      <c r="B102" s="152" t="s">
        <v>225</v>
      </c>
      <c r="C102" s="134">
        <v>80503855</v>
      </c>
      <c r="D102" s="134">
        <v>48592859.68</v>
      </c>
      <c r="E102" s="153">
        <v>60.360910269452297</v>
      </c>
      <c r="F102" s="134">
        <v>11120144.800000001</v>
      </c>
    </row>
    <row r="103" spans="1:6" ht="39.6">
      <c r="A103" s="155" t="s">
        <v>230</v>
      </c>
      <c r="B103" s="152" t="s">
        <v>231</v>
      </c>
      <c r="C103" s="134">
        <v>80503855</v>
      </c>
      <c r="D103" s="134">
        <v>48592859.68</v>
      </c>
      <c r="E103" s="153">
        <v>60.360910269452297</v>
      </c>
      <c r="F103" s="134">
        <v>11120144.800000001</v>
      </c>
    </row>
    <row r="104" spans="1:6" ht="39.6">
      <c r="A104" s="156" t="s">
        <v>232</v>
      </c>
      <c r="B104" s="152" t="s">
        <v>233</v>
      </c>
      <c r="C104" s="134">
        <v>72948921</v>
      </c>
      <c r="D104" s="134">
        <v>47250213.590000004</v>
      </c>
      <c r="E104" s="153">
        <v>64.771641502415093</v>
      </c>
      <c r="F104" s="134">
        <v>11018078.439999999</v>
      </c>
    </row>
    <row r="105" spans="1:6" s="166" customFormat="1" ht="66">
      <c r="A105" s="156" t="s">
        <v>234</v>
      </c>
      <c r="B105" s="152" t="s">
        <v>235</v>
      </c>
      <c r="C105" s="134">
        <v>7554934</v>
      </c>
      <c r="D105" s="134">
        <v>1342646.09</v>
      </c>
      <c r="E105" s="153">
        <v>17.771777887139699</v>
      </c>
      <c r="F105" s="134">
        <v>102066.36</v>
      </c>
    </row>
    <row r="106" spans="1:6" s="166" customFormat="1">
      <c r="A106" s="152"/>
      <c r="B106" s="152" t="s">
        <v>116</v>
      </c>
      <c r="C106" s="134">
        <v>-56815021</v>
      </c>
      <c r="D106" s="134">
        <v>1197896894.9200001</v>
      </c>
      <c r="E106" s="149" t="s">
        <v>175</v>
      </c>
      <c r="F106" s="134">
        <v>-5406520.4799999893</v>
      </c>
    </row>
    <row r="107" spans="1:6">
      <c r="A107" s="152" t="s">
        <v>143</v>
      </c>
      <c r="B107" s="152" t="s">
        <v>117</v>
      </c>
      <c r="C107" s="134">
        <v>56815021</v>
      </c>
      <c r="D107" s="148" t="s">
        <v>175</v>
      </c>
      <c r="E107" s="149" t="s">
        <v>175</v>
      </c>
      <c r="F107" s="148" t="s">
        <v>175</v>
      </c>
    </row>
    <row r="108" spans="1:6">
      <c r="A108" s="151" t="s">
        <v>118</v>
      </c>
      <c r="B108" s="152" t="s">
        <v>119</v>
      </c>
      <c r="C108" s="134">
        <v>56815021</v>
      </c>
      <c r="D108" s="148" t="s">
        <v>175</v>
      </c>
      <c r="E108" s="149" t="s">
        <v>175</v>
      </c>
      <c r="F108" s="148" t="s">
        <v>175</v>
      </c>
    </row>
    <row r="109" spans="1:6" ht="26.4">
      <c r="A109" s="154" t="s">
        <v>242</v>
      </c>
      <c r="B109" s="152" t="s">
        <v>243</v>
      </c>
      <c r="C109" s="134">
        <v>4076</v>
      </c>
      <c r="D109" s="148" t="s">
        <v>175</v>
      </c>
      <c r="E109" s="149" t="s">
        <v>175</v>
      </c>
      <c r="F109" s="148" t="s">
        <v>175</v>
      </c>
    </row>
    <row r="110" spans="1:6" s="166" customFormat="1" ht="26.4">
      <c r="A110" s="154" t="s">
        <v>244</v>
      </c>
      <c r="B110" s="152" t="s">
        <v>245</v>
      </c>
      <c r="C110" s="134">
        <v>56810945</v>
      </c>
      <c r="D110" s="148" t="s">
        <v>175</v>
      </c>
      <c r="E110" s="149" t="s">
        <v>175</v>
      </c>
      <c r="F110" s="148" t="s">
        <v>175</v>
      </c>
    </row>
    <row r="111" spans="1:6" ht="39.6">
      <c r="A111" s="147"/>
      <c r="B111" s="147" t="s">
        <v>464</v>
      </c>
      <c r="C111" s="141"/>
      <c r="D111" s="141"/>
      <c r="E111" s="150"/>
      <c r="F111" s="141"/>
    </row>
    <row r="112" spans="1:6">
      <c r="A112" s="147" t="s">
        <v>163</v>
      </c>
      <c r="B112" s="147" t="s">
        <v>164</v>
      </c>
      <c r="C112" s="141">
        <v>113953145</v>
      </c>
      <c r="D112" s="141">
        <v>112097472.73</v>
      </c>
      <c r="E112" s="150">
        <v>98.371547998960494</v>
      </c>
      <c r="F112" s="141">
        <v>23309152.73</v>
      </c>
    </row>
    <row r="113" spans="1:6">
      <c r="A113" s="151" t="s">
        <v>165</v>
      </c>
      <c r="B113" s="152" t="s">
        <v>166</v>
      </c>
      <c r="C113" s="134">
        <v>40541387</v>
      </c>
      <c r="D113" s="134">
        <v>38685714.729999997</v>
      </c>
      <c r="E113" s="153">
        <v>95.422770636830904</v>
      </c>
      <c r="F113" s="134">
        <v>23309152.73</v>
      </c>
    </row>
    <row r="114" spans="1:6">
      <c r="A114" s="154" t="s">
        <v>457</v>
      </c>
      <c r="B114" s="152" t="s">
        <v>458</v>
      </c>
      <c r="C114" s="134">
        <v>40541387</v>
      </c>
      <c r="D114" s="134">
        <v>38685714.729999997</v>
      </c>
      <c r="E114" s="153">
        <v>95.422770636830904</v>
      </c>
      <c r="F114" s="134">
        <v>23309152.73</v>
      </c>
    </row>
    <row r="115" spans="1:6">
      <c r="A115" s="151" t="s">
        <v>190</v>
      </c>
      <c r="B115" s="152" t="s">
        <v>191</v>
      </c>
      <c r="C115" s="134">
        <v>73411758</v>
      </c>
      <c r="D115" s="134">
        <v>73411758</v>
      </c>
      <c r="E115" s="153">
        <v>100</v>
      </c>
      <c r="F115" s="134">
        <v>0</v>
      </c>
    </row>
    <row r="116" spans="1:6">
      <c r="A116" s="154" t="s">
        <v>192</v>
      </c>
      <c r="B116" s="152" t="s">
        <v>193</v>
      </c>
      <c r="C116" s="134">
        <v>73411758</v>
      </c>
      <c r="D116" s="134">
        <v>73411758</v>
      </c>
      <c r="E116" s="153">
        <v>100</v>
      </c>
      <c r="F116" s="134">
        <v>0</v>
      </c>
    </row>
    <row r="117" spans="1:6">
      <c r="A117" s="147" t="s">
        <v>459</v>
      </c>
      <c r="B117" s="147" t="s">
        <v>460</v>
      </c>
      <c r="C117" s="141">
        <v>127511371</v>
      </c>
      <c r="D117" s="141">
        <v>64641212.759999998</v>
      </c>
      <c r="E117" s="150">
        <v>50.694469248550398</v>
      </c>
      <c r="F117" s="141">
        <v>9536226.6999999993</v>
      </c>
    </row>
    <row r="118" spans="1:6">
      <c r="A118" s="151" t="s">
        <v>42</v>
      </c>
      <c r="B118" s="152" t="s">
        <v>57</v>
      </c>
      <c r="C118" s="134">
        <v>16792488</v>
      </c>
      <c r="D118" s="134">
        <v>7930050.1299999999</v>
      </c>
      <c r="E118" s="153">
        <v>47.223795127916702</v>
      </c>
      <c r="F118" s="134">
        <v>196346.17</v>
      </c>
    </row>
    <row r="119" spans="1:6">
      <c r="A119" s="154" t="s">
        <v>58</v>
      </c>
      <c r="B119" s="152" t="s">
        <v>59</v>
      </c>
      <c r="C119" s="134">
        <v>13147646</v>
      </c>
      <c r="D119" s="134">
        <v>5429178.96</v>
      </c>
      <c r="E119" s="153">
        <v>41.293924098656099</v>
      </c>
      <c r="F119" s="134">
        <v>196346.17</v>
      </c>
    </row>
    <row r="120" spans="1:6">
      <c r="A120" s="155" t="s">
        <v>60</v>
      </c>
      <c r="B120" s="152" t="s">
        <v>61</v>
      </c>
      <c r="C120" s="134">
        <v>558243</v>
      </c>
      <c r="D120" s="134">
        <v>171817.04</v>
      </c>
      <c r="E120" s="153">
        <v>30.7781808280623</v>
      </c>
      <c r="F120" s="134">
        <v>36775.74</v>
      </c>
    </row>
    <row r="121" spans="1:6">
      <c r="A121" s="155" t="s">
        <v>66</v>
      </c>
      <c r="B121" s="152" t="s">
        <v>67</v>
      </c>
      <c r="C121" s="134">
        <v>12589403</v>
      </c>
      <c r="D121" s="134">
        <v>5257361.92</v>
      </c>
      <c r="E121" s="153">
        <v>41.760216270779502</v>
      </c>
      <c r="F121" s="134">
        <v>159570.43</v>
      </c>
    </row>
    <row r="122" spans="1:6">
      <c r="A122" s="155" t="s">
        <v>44</v>
      </c>
      <c r="B122" s="152" t="s">
        <v>76</v>
      </c>
      <c r="C122" s="134">
        <v>3644842</v>
      </c>
      <c r="D122" s="134">
        <v>2500871.17</v>
      </c>
      <c r="E122" s="153">
        <v>68.613980249349595</v>
      </c>
      <c r="F122" s="134">
        <v>0</v>
      </c>
    </row>
    <row r="123" spans="1:6" s="166" customFormat="1">
      <c r="A123" s="156" t="s">
        <v>77</v>
      </c>
      <c r="B123" s="152" t="s">
        <v>78</v>
      </c>
      <c r="C123" s="134">
        <v>3644842</v>
      </c>
      <c r="D123" s="134">
        <v>2500871.17</v>
      </c>
      <c r="E123" s="153">
        <v>68.613980249349595</v>
      </c>
      <c r="F123" s="134">
        <v>0</v>
      </c>
    </row>
    <row r="124" spans="1:6" s="166" customFormat="1">
      <c r="A124" s="151" t="s">
        <v>46</v>
      </c>
      <c r="B124" s="152" t="s">
        <v>109</v>
      </c>
      <c r="C124" s="134">
        <v>110718883</v>
      </c>
      <c r="D124" s="134">
        <v>56711162.630000003</v>
      </c>
      <c r="E124" s="153">
        <v>51.220858712962297</v>
      </c>
      <c r="F124" s="134">
        <v>9339880.5299999993</v>
      </c>
    </row>
    <row r="125" spans="1:6">
      <c r="A125" s="154" t="s">
        <v>110</v>
      </c>
      <c r="B125" s="152" t="s">
        <v>111</v>
      </c>
      <c r="C125" s="134">
        <v>110718883</v>
      </c>
      <c r="D125" s="134">
        <v>56711162.630000003</v>
      </c>
      <c r="E125" s="153">
        <v>51.220858712962297</v>
      </c>
      <c r="F125" s="134">
        <v>9339880.5299999993</v>
      </c>
    </row>
    <row r="126" spans="1:6">
      <c r="A126" s="152"/>
      <c r="B126" s="152" t="s">
        <v>116</v>
      </c>
      <c r="C126" s="134">
        <v>-13558226</v>
      </c>
      <c r="D126" s="134">
        <v>47456259.969999999</v>
      </c>
      <c r="E126" s="149" t="s">
        <v>175</v>
      </c>
      <c r="F126" s="134">
        <v>13772926.029999999</v>
      </c>
    </row>
    <row r="127" spans="1:6" s="166" customFormat="1">
      <c r="A127" s="152" t="s">
        <v>143</v>
      </c>
      <c r="B127" s="152" t="s">
        <v>117</v>
      </c>
      <c r="C127" s="134">
        <v>13558226</v>
      </c>
      <c r="D127" s="148" t="s">
        <v>175</v>
      </c>
      <c r="E127" s="149" t="s">
        <v>175</v>
      </c>
      <c r="F127" s="148" t="s">
        <v>175</v>
      </c>
    </row>
    <row r="128" spans="1:6">
      <c r="A128" s="151" t="s">
        <v>118</v>
      </c>
      <c r="B128" s="152" t="s">
        <v>119</v>
      </c>
      <c r="C128" s="134">
        <v>13558226</v>
      </c>
      <c r="D128" s="148" t="s">
        <v>175</v>
      </c>
      <c r="E128" s="149" t="s">
        <v>175</v>
      </c>
      <c r="F128" s="148" t="s">
        <v>175</v>
      </c>
    </row>
    <row r="129" spans="1:6" ht="26.4">
      <c r="A129" s="154" t="s">
        <v>244</v>
      </c>
      <c r="B129" s="152" t="s">
        <v>245</v>
      </c>
      <c r="C129" s="134">
        <v>13558226</v>
      </c>
      <c r="D129" s="148" t="s">
        <v>175</v>
      </c>
      <c r="E129" s="149" t="s">
        <v>175</v>
      </c>
      <c r="F129" s="148" t="s">
        <v>175</v>
      </c>
    </row>
    <row r="130" spans="1:6">
      <c r="A130" s="147"/>
      <c r="B130" s="147" t="s">
        <v>465</v>
      </c>
      <c r="C130" s="141"/>
      <c r="D130" s="141"/>
      <c r="E130" s="150"/>
      <c r="F130" s="141"/>
    </row>
    <row r="131" spans="1:6">
      <c r="A131" s="147" t="s">
        <v>163</v>
      </c>
      <c r="B131" s="147" t="s">
        <v>164</v>
      </c>
      <c r="C131" s="141">
        <v>265532852</v>
      </c>
      <c r="D131" s="141">
        <v>265532852</v>
      </c>
      <c r="E131" s="150">
        <v>100</v>
      </c>
      <c r="F131" s="141">
        <v>0</v>
      </c>
    </row>
    <row r="132" spans="1:6">
      <c r="A132" s="151" t="s">
        <v>190</v>
      </c>
      <c r="B132" s="152" t="s">
        <v>191</v>
      </c>
      <c r="C132" s="134">
        <v>265532852</v>
      </c>
      <c r="D132" s="134">
        <v>265532852</v>
      </c>
      <c r="E132" s="153">
        <v>100</v>
      </c>
      <c r="F132" s="134">
        <v>0</v>
      </c>
    </row>
    <row r="133" spans="1:6">
      <c r="A133" s="154" t="s">
        <v>192</v>
      </c>
      <c r="B133" s="152" t="s">
        <v>193</v>
      </c>
      <c r="C133" s="134">
        <v>265532852</v>
      </c>
      <c r="D133" s="134">
        <v>265532852</v>
      </c>
      <c r="E133" s="153">
        <v>100</v>
      </c>
      <c r="F133" s="134">
        <v>0</v>
      </c>
    </row>
    <row r="134" spans="1:6">
      <c r="A134" s="147" t="s">
        <v>459</v>
      </c>
      <c r="B134" s="147" t="s">
        <v>460</v>
      </c>
      <c r="C134" s="141">
        <v>265532852</v>
      </c>
      <c r="D134" s="141">
        <v>91961551.609999999</v>
      </c>
      <c r="E134" s="150">
        <v>34.6328339101333</v>
      </c>
      <c r="F134" s="141">
        <v>23839122.93</v>
      </c>
    </row>
    <row r="135" spans="1:6">
      <c r="A135" s="151" t="s">
        <v>42</v>
      </c>
      <c r="B135" s="152" t="s">
        <v>57</v>
      </c>
      <c r="C135" s="134">
        <v>219531235</v>
      </c>
      <c r="D135" s="134">
        <v>73671108.819999993</v>
      </c>
      <c r="E135" s="153">
        <v>33.558372146906599</v>
      </c>
      <c r="F135" s="134">
        <v>16020309.050000001</v>
      </c>
    </row>
    <row r="136" spans="1:6">
      <c r="A136" s="154" t="s">
        <v>58</v>
      </c>
      <c r="B136" s="152" t="s">
        <v>59</v>
      </c>
      <c r="C136" s="134">
        <v>3211100</v>
      </c>
      <c r="D136" s="134">
        <v>1088878.27</v>
      </c>
      <c r="E136" s="153">
        <v>33.9098212450562</v>
      </c>
      <c r="F136" s="134">
        <v>88331.05</v>
      </c>
    </row>
    <row r="137" spans="1:6">
      <c r="A137" s="155" t="s">
        <v>60</v>
      </c>
      <c r="B137" s="152" t="s">
        <v>61</v>
      </c>
      <c r="C137" s="134">
        <v>624752</v>
      </c>
      <c r="D137" s="134">
        <v>203324.31</v>
      </c>
      <c r="E137" s="153">
        <v>32.544803377980401</v>
      </c>
      <c r="F137" s="134">
        <v>46834.39</v>
      </c>
    </row>
    <row r="138" spans="1:6">
      <c r="A138" s="155" t="s">
        <v>66</v>
      </c>
      <c r="B138" s="152" t="s">
        <v>67</v>
      </c>
      <c r="C138" s="134">
        <v>2586348</v>
      </c>
      <c r="D138" s="134">
        <v>885553.96</v>
      </c>
      <c r="E138" s="153">
        <v>34.239551676727203</v>
      </c>
      <c r="F138" s="134">
        <v>41496.660000000003</v>
      </c>
    </row>
    <row r="139" spans="1:6">
      <c r="A139" s="155" t="s">
        <v>44</v>
      </c>
      <c r="B139" s="152" t="s">
        <v>76</v>
      </c>
      <c r="C139" s="134">
        <v>215914912</v>
      </c>
      <c r="D139" s="134">
        <v>72456464.510000005</v>
      </c>
      <c r="E139" s="153">
        <v>33.557878813854202</v>
      </c>
      <c r="F139" s="134">
        <v>15918978</v>
      </c>
    </row>
    <row r="140" spans="1:6">
      <c r="A140" s="156" t="s">
        <v>77</v>
      </c>
      <c r="B140" s="152" t="s">
        <v>78</v>
      </c>
      <c r="C140" s="134">
        <v>215914912</v>
      </c>
      <c r="D140" s="134">
        <v>72456464.510000005</v>
      </c>
      <c r="E140" s="153">
        <v>33.557878813854202</v>
      </c>
      <c r="F140" s="134">
        <v>15918978</v>
      </c>
    </row>
    <row r="141" spans="1:6" ht="26.4">
      <c r="A141" s="154" t="s">
        <v>97</v>
      </c>
      <c r="B141" s="152" t="s">
        <v>98</v>
      </c>
      <c r="C141" s="134">
        <v>405223</v>
      </c>
      <c r="D141" s="134">
        <v>125766.04</v>
      </c>
      <c r="E141" s="153">
        <v>31.036254111933399</v>
      </c>
      <c r="F141" s="134">
        <v>13000</v>
      </c>
    </row>
    <row r="142" spans="1:6" ht="39.6">
      <c r="A142" s="155" t="s">
        <v>218</v>
      </c>
      <c r="B142" s="152" t="s">
        <v>219</v>
      </c>
      <c r="C142" s="134">
        <v>405223</v>
      </c>
      <c r="D142" s="134">
        <v>125766.04</v>
      </c>
      <c r="E142" s="153">
        <v>31.036254111933399</v>
      </c>
      <c r="F142" s="134">
        <v>13000</v>
      </c>
    </row>
    <row r="143" spans="1:6" ht="39.6">
      <c r="A143" s="156" t="s">
        <v>220</v>
      </c>
      <c r="B143" s="152" t="s">
        <v>221</v>
      </c>
      <c r="C143" s="134">
        <v>156254</v>
      </c>
      <c r="D143" s="134">
        <v>96428.84</v>
      </c>
      <c r="E143" s="153">
        <v>61.712877750329604</v>
      </c>
      <c r="F143" s="134">
        <v>13000</v>
      </c>
    </row>
    <row r="144" spans="1:6" ht="66">
      <c r="A144" s="156" t="s">
        <v>222</v>
      </c>
      <c r="B144" s="152" t="s">
        <v>223</v>
      </c>
      <c r="C144" s="134">
        <v>248969</v>
      </c>
      <c r="D144" s="134">
        <v>29337.200000000001</v>
      </c>
      <c r="E144" s="153">
        <v>11.7834750511108</v>
      </c>
      <c r="F144" s="134">
        <v>0</v>
      </c>
    </row>
    <row r="145" spans="1:6" s="166" customFormat="1">
      <c r="A145" s="151" t="s">
        <v>46</v>
      </c>
      <c r="B145" s="152" t="s">
        <v>109</v>
      </c>
      <c r="C145" s="134">
        <v>46001617</v>
      </c>
      <c r="D145" s="134">
        <v>18290442.789999999</v>
      </c>
      <c r="E145" s="153">
        <v>39.760434486466004</v>
      </c>
      <c r="F145" s="134">
        <v>7818813.8799999999</v>
      </c>
    </row>
    <row r="146" spans="1:6" s="166" customFormat="1">
      <c r="A146" s="154" t="s">
        <v>110</v>
      </c>
      <c r="B146" s="152" t="s">
        <v>111</v>
      </c>
      <c r="C146" s="134">
        <v>17585133</v>
      </c>
      <c r="D146" s="134">
        <v>1399932.07</v>
      </c>
      <c r="E146" s="153">
        <v>7.9608841741487</v>
      </c>
      <c r="F146" s="134">
        <v>1341810.7</v>
      </c>
    </row>
    <row r="147" spans="1:6">
      <c r="A147" s="154" t="s">
        <v>224</v>
      </c>
      <c r="B147" s="152" t="s">
        <v>225</v>
      </c>
      <c r="C147" s="134">
        <v>28416484</v>
      </c>
      <c r="D147" s="134">
        <v>16890510.719999999</v>
      </c>
      <c r="E147" s="153">
        <v>59.439129485547902</v>
      </c>
      <c r="F147" s="134">
        <v>6477003.1799999997</v>
      </c>
    </row>
    <row r="148" spans="1:6" ht="39.6">
      <c r="A148" s="155" t="s">
        <v>230</v>
      </c>
      <c r="B148" s="152" t="s">
        <v>231</v>
      </c>
      <c r="C148" s="134">
        <v>28416484</v>
      </c>
      <c r="D148" s="134">
        <v>16890510.719999999</v>
      </c>
      <c r="E148" s="153">
        <v>59.439129485547902</v>
      </c>
      <c r="F148" s="134">
        <v>6477003.1799999997</v>
      </c>
    </row>
    <row r="149" spans="1:6" s="166" customFormat="1" ht="39.6">
      <c r="A149" s="156" t="s">
        <v>232</v>
      </c>
      <c r="B149" s="152" t="s">
        <v>233</v>
      </c>
      <c r="C149" s="134">
        <v>27381419</v>
      </c>
      <c r="D149" s="134">
        <v>16664654.07</v>
      </c>
      <c r="E149" s="153">
        <v>60.861177684034601</v>
      </c>
      <c r="F149" s="134">
        <v>6477003.1799999997</v>
      </c>
    </row>
    <row r="150" spans="1:6" ht="66">
      <c r="A150" s="156" t="s">
        <v>234</v>
      </c>
      <c r="B150" s="152" t="s">
        <v>235</v>
      </c>
      <c r="C150" s="134">
        <v>1035065</v>
      </c>
      <c r="D150" s="134">
        <v>225856.65</v>
      </c>
      <c r="E150" s="153">
        <v>21.820528179389701</v>
      </c>
      <c r="F150" s="134">
        <v>0</v>
      </c>
    </row>
    <row r="151" spans="1:6">
      <c r="A151" s="152"/>
      <c r="B151" s="152" t="s">
        <v>116</v>
      </c>
      <c r="C151" s="134">
        <v>0</v>
      </c>
      <c r="D151" s="134">
        <v>173571300.38999999</v>
      </c>
      <c r="E151" s="149" t="s">
        <v>175</v>
      </c>
      <c r="F151" s="134">
        <v>-23839122.93</v>
      </c>
    </row>
    <row r="152" spans="1:6">
      <c r="A152" s="147"/>
      <c r="B152" s="147" t="s">
        <v>466</v>
      </c>
      <c r="C152" s="141"/>
      <c r="D152" s="141"/>
      <c r="E152" s="150"/>
      <c r="F152" s="141"/>
    </row>
    <row r="153" spans="1:6">
      <c r="A153" s="147" t="s">
        <v>163</v>
      </c>
      <c r="B153" s="147" t="s">
        <v>164</v>
      </c>
      <c r="C153" s="141">
        <v>265532852</v>
      </c>
      <c r="D153" s="141">
        <v>265532852</v>
      </c>
      <c r="E153" s="150">
        <v>100</v>
      </c>
      <c r="F153" s="141">
        <v>0</v>
      </c>
    </row>
    <row r="154" spans="1:6">
      <c r="A154" s="151" t="s">
        <v>190</v>
      </c>
      <c r="B154" s="152" t="s">
        <v>191</v>
      </c>
      <c r="C154" s="134">
        <v>265532852</v>
      </c>
      <c r="D154" s="134">
        <v>265532852</v>
      </c>
      <c r="E154" s="153">
        <v>100</v>
      </c>
      <c r="F154" s="134">
        <v>0</v>
      </c>
    </row>
    <row r="155" spans="1:6">
      <c r="A155" s="154" t="s">
        <v>192</v>
      </c>
      <c r="B155" s="152" t="s">
        <v>193</v>
      </c>
      <c r="C155" s="134">
        <v>265532852</v>
      </c>
      <c r="D155" s="134">
        <v>265532852</v>
      </c>
      <c r="E155" s="153">
        <v>100</v>
      </c>
      <c r="F155" s="134">
        <v>0</v>
      </c>
    </row>
    <row r="156" spans="1:6">
      <c r="A156" s="147" t="s">
        <v>459</v>
      </c>
      <c r="B156" s="147" t="s">
        <v>460</v>
      </c>
      <c r="C156" s="141">
        <v>265532852</v>
      </c>
      <c r="D156" s="141">
        <v>91961551.609999999</v>
      </c>
      <c r="E156" s="150">
        <v>34.6328339101333</v>
      </c>
      <c r="F156" s="141">
        <v>23839122.93</v>
      </c>
    </row>
    <row r="157" spans="1:6">
      <c r="A157" s="151" t="s">
        <v>42</v>
      </c>
      <c r="B157" s="152" t="s">
        <v>57</v>
      </c>
      <c r="C157" s="134">
        <v>219531235</v>
      </c>
      <c r="D157" s="134">
        <v>73671108.819999993</v>
      </c>
      <c r="E157" s="153">
        <v>33.558372146906599</v>
      </c>
      <c r="F157" s="134">
        <v>16020309.050000001</v>
      </c>
    </row>
    <row r="158" spans="1:6">
      <c r="A158" s="154" t="s">
        <v>58</v>
      </c>
      <c r="B158" s="152" t="s">
        <v>59</v>
      </c>
      <c r="C158" s="134">
        <v>3211100</v>
      </c>
      <c r="D158" s="134">
        <v>1088878.27</v>
      </c>
      <c r="E158" s="153">
        <v>33.9098212450562</v>
      </c>
      <c r="F158" s="134">
        <v>88331.05</v>
      </c>
    </row>
    <row r="159" spans="1:6">
      <c r="A159" s="155" t="s">
        <v>60</v>
      </c>
      <c r="B159" s="152" t="s">
        <v>61</v>
      </c>
      <c r="C159" s="134">
        <v>624752</v>
      </c>
      <c r="D159" s="134">
        <v>203324.31</v>
      </c>
      <c r="E159" s="153">
        <v>32.544803377980401</v>
      </c>
      <c r="F159" s="134">
        <v>46834.39</v>
      </c>
    </row>
    <row r="160" spans="1:6">
      <c r="A160" s="155" t="s">
        <v>66</v>
      </c>
      <c r="B160" s="152" t="s">
        <v>67</v>
      </c>
      <c r="C160" s="134">
        <v>2586348</v>
      </c>
      <c r="D160" s="134">
        <v>885553.96</v>
      </c>
      <c r="E160" s="153">
        <v>34.239551676727203</v>
      </c>
      <c r="F160" s="134">
        <v>41496.660000000003</v>
      </c>
    </row>
    <row r="161" spans="1:6">
      <c r="A161" s="155" t="s">
        <v>44</v>
      </c>
      <c r="B161" s="152" t="s">
        <v>76</v>
      </c>
      <c r="C161" s="134">
        <v>215914912</v>
      </c>
      <c r="D161" s="134">
        <v>72456464.510000005</v>
      </c>
      <c r="E161" s="153">
        <v>33.557878813854202</v>
      </c>
      <c r="F161" s="134">
        <v>15918978</v>
      </c>
    </row>
    <row r="162" spans="1:6">
      <c r="A162" s="156" t="s">
        <v>77</v>
      </c>
      <c r="B162" s="152" t="s">
        <v>78</v>
      </c>
      <c r="C162" s="134">
        <v>215914912</v>
      </c>
      <c r="D162" s="134">
        <v>72456464.510000005</v>
      </c>
      <c r="E162" s="153">
        <v>33.557878813854202</v>
      </c>
      <c r="F162" s="134">
        <v>15918978</v>
      </c>
    </row>
    <row r="163" spans="1:6" ht="26.4">
      <c r="A163" s="154" t="s">
        <v>97</v>
      </c>
      <c r="B163" s="152" t="s">
        <v>98</v>
      </c>
      <c r="C163" s="134">
        <v>405223</v>
      </c>
      <c r="D163" s="134">
        <v>125766.04</v>
      </c>
      <c r="E163" s="153">
        <v>31.036254111933399</v>
      </c>
      <c r="F163" s="134">
        <v>13000</v>
      </c>
    </row>
    <row r="164" spans="1:6" ht="39.6">
      <c r="A164" s="155" t="s">
        <v>218</v>
      </c>
      <c r="B164" s="152" t="s">
        <v>219</v>
      </c>
      <c r="C164" s="134">
        <v>405223</v>
      </c>
      <c r="D164" s="134">
        <v>125766.04</v>
      </c>
      <c r="E164" s="153">
        <v>31.036254111933399</v>
      </c>
      <c r="F164" s="134">
        <v>13000</v>
      </c>
    </row>
    <row r="165" spans="1:6" ht="39.6">
      <c r="A165" s="156" t="s">
        <v>220</v>
      </c>
      <c r="B165" s="152" t="s">
        <v>221</v>
      </c>
      <c r="C165" s="134">
        <v>156254</v>
      </c>
      <c r="D165" s="134">
        <v>96428.84</v>
      </c>
      <c r="E165" s="153">
        <v>61.712877750329604</v>
      </c>
      <c r="F165" s="134">
        <v>13000</v>
      </c>
    </row>
    <row r="166" spans="1:6" ht="66">
      <c r="A166" s="156" t="s">
        <v>222</v>
      </c>
      <c r="B166" s="152" t="s">
        <v>223</v>
      </c>
      <c r="C166" s="134">
        <v>248969</v>
      </c>
      <c r="D166" s="134">
        <v>29337.200000000001</v>
      </c>
      <c r="E166" s="153">
        <v>11.7834750511108</v>
      </c>
      <c r="F166" s="134">
        <v>0</v>
      </c>
    </row>
    <row r="167" spans="1:6" s="166" customFormat="1">
      <c r="A167" s="151" t="s">
        <v>46</v>
      </c>
      <c r="B167" s="152" t="s">
        <v>109</v>
      </c>
      <c r="C167" s="134">
        <v>46001617</v>
      </c>
      <c r="D167" s="134">
        <v>18290442.789999999</v>
      </c>
      <c r="E167" s="153">
        <v>39.760434486466004</v>
      </c>
      <c r="F167" s="134">
        <v>7818813.8799999999</v>
      </c>
    </row>
    <row r="168" spans="1:6" s="166" customFormat="1">
      <c r="A168" s="154" t="s">
        <v>110</v>
      </c>
      <c r="B168" s="152" t="s">
        <v>111</v>
      </c>
      <c r="C168" s="134">
        <v>17585133</v>
      </c>
      <c r="D168" s="134">
        <v>1399932.07</v>
      </c>
      <c r="E168" s="153">
        <v>7.9608841741487</v>
      </c>
      <c r="F168" s="134">
        <v>1341810.7</v>
      </c>
    </row>
    <row r="169" spans="1:6">
      <c r="A169" s="154" t="s">
        <v>224</v>
      </c>
      <c r="B169" s="152" t="s">
        <v>225</v>
      </c>
      <c r="C169" s="134">
        <v>28416484</v>
      </c>
      <c r="D169" s="134">
        <v>16890510.719999999</v>
      </c>
      <c r="E169" s="153">
        <v>59.439129485547902</v>
      </c>
      <c r="F169" s="134">
        <v>6477003.1799999997</v>
      </c>
    </row>
    <row r="170" spans="1:6" ht="39.6">
      <c r="A170" s="155" t="s">
        <v>230</v>
      </c>
      <c r="B170" s="152" t="s">
        <v>231</v>
      </c>
      <c r="C170" s="134">
        <v>28416484</v>
      </c>
      <c r="D170" s="134">
        <v>16890510.719999999</v>
      </c>
      <c r="E170" s="153">
        <v>59.439129485547902</v>
      </c>
      <c r="F170" s="134">
        <v>6477003.1799999997</v>
      </c>
    </row>
    <row r="171" spans="1:6" ht="39.6">
      <c r="A171" s="156" t="s">
        <v>232</v>
      </c>
      <c r="B171" s="152" t="s">
        <v>233</v>
      </c>
      <c r="C171" s="134">
        <v>27381419</v>
      </c>
      <c r="D171" s="134">
        <v>16664654.07</v>
      </c>
      <c r="E171" s="153">
        <v>60.861177684034601</v>
      </c>
      <c r="F171" s="134">
        <v>6477003.1799999997</v>
      </c>
    </row>
    <row r="172" spans="1:6" ht="66">
      <c r="A172" s="156" t="s">
        <v>234</v>
      </c>
      <c r="B172" s="152" t="s">
        <v>235</v>
      </c>
      <c r="C172" s="134">
        <v>1035065</v>
      </c>
      <c r="D172" s="134">
        <v>225856.65</v>
      </c>
      <c r="E172" s="153">
        <v>21.820528179389701</v>
      </c>
      <c r="F172" s="134">
        <v>0</v>
      </c>
    </row>
    <row r="173" spans="1:6">
      <c r="A173" s="152"/>
      <c r="B173" s="152" t="s">
        <v>116</v>
      </c>
      <c r="C173" s="134">
        <v>0</v>
      </c>
      <c r="D173" s="134">
        <v>173571300.38999999</v>
      </c>
      <c r="E173" s="149" t="s">
        <v>175</v>
      </c>
      <c r="F173" s="134">
        <v>-23839122.93</v>
      </c>
    </row>
    <row r="174" spans="1:6" s="166" customFormat="1">
      <c r="A174" s="147"/>
      <c r="B174" s="147" t="s">
        <v>467</v>
      </c>
      <c r="C174" s="141"/>
      <c r="D174" s="141"/>
      <c r="E174" s="150"/>
      <c r="F174" s="141"/>
    </row>
    <row r="175" spans="1:6">
      <c r="A175" s="147" t="s">
        <v>163</v>
      </c>
      <c r="B175" s="147" t="s">
        <v>164</v>
      </c>
      <c r="C175" s="141">
        <v>302780861</v>
      </c>
      <c r="D175" s="141">
        <v>302819391.04000002</v>
      </c>
      <c r="E175" s="150">
        <v>100.01272538821399</v>
      </c>
      <c r="F175" s="141">
        <v>11159234.720000001</v>
      </c>
    </row>
    <row r="176" spans="1:6">
      <c r="A176" s="151" t="s">
        <v>48</v>
      </c>
      <c r="B176" s="152" t="s">
        <v>49</v>
      </c>
      <c r="C176" s="134">
        <v>0</v>
      </c>
      <c r="D176" s="134">
        <v>1433.75</v>
      </c>
      <c r="E176" s="153">
        <v>0</v>
      </c>
      <c r="F176" s="134">
        <v>-3995.84</v>
      </c>
    </row>
    <row r="177" spans="1:6">
      <c r="A177" s="151" t="s">
        <v>165</v>
      </c>
      <c r="B177" s="152" t="s">
        <v>166</v>
      </c>
      <c r="C177" s="134">
        <v>0</v>
      </c>
      <c r="D177" s="134">
        <v>35629.730000000003</v>
      </c>
      <c r="E177" s="153">
        <v>0</v>
      </c>
      <c r="F177" s="134">
        <v>0</v>
      </c>
    </row>
    <row r="178" spans="1:6">
      <c r="A178" s="154" t="s">
        <v>457</v>
      </c>
      <c r="B178" s="152" t="s">
        <v>458</v>
      </c>
      <c r="C178" s="134">
        <v>0</v>
      </c>
      <c r="D178" s="134">
        <v>35629.730000000003</v>
      </c>
      <c r="E178" s="153">
        <v>0</v>
      </c>
      <c r="F178" s="134">
        <v>0</v>
      </c>
    </row>
    <row r="179" spans="1:6">
      <c r="A179" s="151" t="s">
        <v>50</v>
      </c>
      <c r="B179" s="152" t="s">
        <v>51</v>
      </c>
      <c r="C179" s="134">
        <v>0</v>
      </c>
      <c r="D179" s="134">
        <v>1466.56</v>
      </c>
      <c r="E179" s="153">
        <v>0</v>
      </c>
      <c r="F179" s="134">
        <v>1466.56</v>
      </c>
    </row>
    <row r="180" spans="1:6" ht="26.4">
      <c r="A180" s="154" t="s">
        <v>178</v>
      </c>
      <c r="B180" s="152" t="s">
        <v>179</v>
      </c>
      <c r="C180" s="134">
        <v>0</v>
      </c>
      <c r="D180" s="134">
        <v>1466.56</v>
      </c>
      <c r="E180" s="153">
        <v>0</v>
      </c>
      <c r="F180" s="134">
        <v>1466.56</v>
      </c>
    </row>
    <row r="181" spans="1:6" ht="39.6">
      <c r="A181" s="155" t="s">
        <v>180</v>
      </c>
      <c r="B181" s="152" t="s">
        <v>181</v>
      </c>
      <c r="C181" s="134">
        <v>0</v>
      </c>
      <c r="D181" s="134">
        <v>1466.56</v>
      </c>
      <c r="E181" s="153">
        <v>0</v>
      </c>
      <c r="F181" s="134">
        <v>1466.56</v>
      </c>
    </row>
    <row r="182" spans="1:6" ht="79.2">
      <c r="A182" s="156" t="s">
        <v>188</v>
      </c>
      <c r="B182" s="152" t="s">
        <v>189</v>
      </c>
      <c r="C182" s="134">
        <v>0</v>
      </c>
      <c r="D182" s="134">
        <v>1466.56</v>
      </c>
      <c r="E182" s="153">
        <v>0</v>
      </c>
      <c r="F182" s="134">
        <v>1466.56</v>
      </c>
    </row>
    <row r="183" spans="1:6">
      <c r="A183" s="151" t="s">
        <v>190</v>
      </c>
      <c r="B183" s="152" t="s">
        <v>191</v>
      </c>
      <c r="C183" s="134">
        <v>302780861</v>
      </c>
      <c r="D183" s="134">
        <v>302780861</v>
      </c>
      <c r="E183" s="153">
        <v>100</v>
      </c>
      <c r="F183" s="134">
        <v>11161764</v>
      </c>
    </row>
    <row r="184" spans="1:6">
      <c r="A184" s="154" t="s">
        <v>192</v>
      </c>
      <c r="B184" s="152" t="s">
        <v>193</v>
      </c>
      <c r="C184" s="134">
        <v>302780861</v>
      </c>
      <c r="D184" s="134">
        <v>302780861</v>
      </c>
      <c r="E184" s="153">
        <v>100</v>
      </c>
      <c r="F184" s="134">
        <v>11161764</v>
      </c>
    </row>
    <row r="185" spans="1:6">
      <c r="A185" s="147" t="s">
        <v>459</v>
      </c>
      <c r="B185" s="147" t="s">
        <v>460</v>
      </c>
      <c r="C185" s="141">
        <v>302780861</v>
      </c>
      <c r="D185" s="141">
        <v>151769579.50999999</v>
      </c>
      <c r="E185" s="150">
        <v>50.125222251085397</v>
      </c>
      <c r="F185" s="141">
        <v>33570012.100000001</v>
      </c>
    </row>
    <row r="186" spans="1:6">
      <c r="A186" s="151" t="s">
        <v>42</v>
      </c>
      <c r="B186" s="152" t="s">
        <v>57</v>
      </c>
      <c r="C186" s="134">
        <v>213490599</v>
      </c>
      <c r="D186" s="134">
        <v>104708929.39</v>
      </c>
      <c r="E186" s="153">
        <v>49.046154669321098</v>
      </c>
      <c r="F186" s="134">
        <v>27676781.5</v>
      </c>
    </row>
    <row r="187" spans="1:6">
      <c r="A187" s="154" t="s">
        <v>58</v>
      </c>
      <c r="B187" s="152" t="s">
        <v>59</v>
      </c>
      <c r="C187" s="134">
        <v>23662714</v>
      </c>
      <c r="D187" s="134">
        <v>7594480.4000000004</v>
      </c>
      <c r="E187" s="153">
        <v>32.094714072105198</v>
      </c>
      <c r="F187" s="134">
        <v>1810775.04</v>
      </c>
    </row>
    <row r="188" spans="1:6">
      <c r="A188" s="155" t="s">
        <v>60</v>
      </c>
      <c r="B188" s="152" t="s">
        <v>61</v>
      </c>
      <c r="C188" s="134">
        <v>8581631</v>
      </c>
      <c r="D188" s="134">
        <v>3363512.91</v>
      </c>
      <c r="E188" s="153">
        <v>39.194331590346899</v>
      </c>
      <c r="F188" s="134">
        <v>710402.45</v>
      </c>
    </row>
    <row r="189" spans="1:6">
      <c r="A189" s="155" t="s">
        <v>66</v>
      </c>
      <c r="B189" s="152" t="s">
        <v>67</v>
      </c>
      <c r="C189" s="134">
        <v>15081083</v>
      </c>
      <c r="D189" s="134">
        <v>4230967.49</v>
      </c>
      <c r="E189" s="153">
        <v>28.054798783350002</v>
      </c>
      <c r="F189" s="134">
        <v>1100372.5900000001</v>
      </c>
    </row>
    <row r="190" spans="1:6">
      <c r="A190" s="155" t="s">
        <v>44</v>
      </c>
      <c r="B190" s="152" t="s">
        <v>76</v>
      </c>
      <c r="C190" s="134">
        <v>168297832</v>
      </c>
      <c r="D190" s="134">
        <v>85815842.549999997</v>
      </c>
      <c r="E190" s="153">
        <v>50.990462283554599</v>
      </c>
      <c r="F190" s="134">
        <v>24560100.989999998</v>
      </c>
    </row>
    <row r="191" spans="1:6">
      <c r="A191" s="156" t="s">
        <v>77</v>
      </c>
      <c r="B191" s="152" t="s">
        <v>78</v>
      </c>
      <c r="C191" s="134">
        <v>168297832</v>
      </c>
      <c r="D191" s="134">
        <v>85815842.549999997</v>
      </c>
      <c r="E191" s="153">
        <v>50.990462283554599</v>
      </c>
      <c r="F191" s="134">
        <v>24560100.989999998</v>
      </c>
    </row>
    <row r="192" spans="1:6" s="166" customFormat="1" ht="26.4">
      <c r="A192" s="154" t="s">
        <v>97</v>
      </c>
      <c r="B192" s="152" t="s">
        <v>98</v>
      </c>
      <c r="C192" s="134">
        <v>21530053</v>
      </c>
      <c r="D192" s="134">
        <v>11298606.439999999</v>
      </c>
      <c r="E192" s="153">
        <v>52.478302956337401</v>
      </c>
      <c r="F192" s="134">
        <v>1305905.47</v>
      </c>
    </row>
    <row r="193" spans="1:6" s="166" customFormat="1" ht="39.6">
      <c r="A193" s="155" t="s">
        <v>218</v>
      </c>
      <c r="B193" s="152" t="s">
        <v>219</v>
      </c>
      <c r="C193" s="134">
        <v>21530053</v>
      </c>
      <c r="D193" s="134">
        <v>11298606.439999999</v>
      </c>
      <c r="E193" s="153">
        <v>52.478302956337401</v>
      </c>
      <c r="F193" s="134">
        <v>1305905.47</v>
      </c>
    </row>
    <row r="194" spans="1:6" ht="39.6">
      <c r="A194" s="156" t="s">
        <v>220</v>
      </c>
      <c r="B194" s="152" t="s">
        <v>221</v>
      </c>
      <c r="C194" s="134">
        <v>1988418</v>
      </c>
      <c r="D194" s="134">
        <v>1000901.46</v>
      </c>
      <c r="E194" s="153">
        <v>50.336572088967202</v>
      </c>
      <c r="F194" s="134">
        <v>62990.15</v>
      </c>
    </row>
    <row r="195" spans="1:6" ht="66">
      <c r="A195" s="156" t="s">
        <v>222</v>
      </c>
      <c r="B195" s="152" t="s">
        <v>223</v>
      </c>
      <c r="C195" s="134">
        <v>19541635</v>
      </c>
      <c r="D195" s="134">
        <v>10297704.98</v>
      </c>
      <c r="E195" s="153">
        <v>52.696230279605601</v>
      </c>
      <c r="F195" s="134">
        <v>1242915.32</v>
      </c>
    </row>
    <row r="196" spans="1:6">
      <c r="A196" s="151" t="s">
        <v>46</v>
      </c>
      <c r="B196" s="152" t="s">
        <v>109</v>
      </c>
      <c r="C196" s="134">
        <v>89290262</v>
      </c>
      <c r="D196" s="134">
        <v>47060650.119999997</v>
      </c>
      <c r="E196" s="153">
        <v>52.705243624439099</v>
      </c>
      <c r="F196" s="134">
        <v>5893230.5999999996</v>
      </c>
    </row>
    <row r="197" spans="1:6">
      <c r="A197" s="154" t="s">
        <v>110</v>
      </c>
      <c r="B197" s="152" t="s">
        <v>111</v>
      </c>
      <c r="C197" s="134">
        <v>49289892</v>
      </c>
      <c r="D197" s="134">
        <v>18181781.780000001</v>
      </c>
      <c r="E197" s="153">
        <v>36.887444955245599</v>
      </c>
      <c r="F197" s="134">
        <v>1367960.69</v>
      </c>
    </row>
    <row r="198" spans="1:6">
      <c r="A198" s="154" t="s">
        <v>224</v>
      </c>
      <c r="B198" s="152" t="s">
        <v>225</v>
      </c>
      <c r="C198" s="134">
        <v>40000370</v>
      </c>
      <c r="D198" s="134">
        <v>28878868.34</v>
      </c>
      <c r="E198" s="153">
        <v>72.196503032346996</v>
      </c>
      <c r="F198" s="134">
        <v>4525269.91</v>
      </c>
    </row>
    <row r="199" spans="1:6" s="166" customFormat="1" ht="39.6">
      <c r="A199" s="155" t="s">
        <v>230</v>
      </c>
      <c r="B199" s="152" t="s">
        <v>231</v>
      </c>
      <c r="C199" s="134">
        <v>40000370</v>
      </c>
      <c r="D199" s="134">
        <v>28878868.34</v>
      </c>
      <c r="E199" s="153">
        <v>72.196503032346996</v>
      </c>
      <c r="F199" s="134">
        <v>4525269.91</v>
      </c>
    </row>
    <row r="200" spans="1:6" ht="39.6">
      <c r="A200" s="156" t="s">
        <v>232</v>
      </c>
      <c r="B200" s="152" t="s">
        <v>233</v>
      </c>
      <c r="C200" s="134">
        <v>37664555</v>
      </c>
      <c r="D200" s="134">
        <v>28315233.079999998</v>
      </c>
      <c r="E200" s="153">
        <v>75.177399759535206</v>
      </c>
      <c r="F200" s="134">
        <v>4462599.74</v>
      </c>
    </row>
    <row r="201" spans="1:6" ht="66">
      <c r="A201" s="156" t="s">
        <v>234</v>
      </c>
      <c r="B201" s="152" t="s">
        <v>235</v>
      </c>
      <c r="C201" s="134">
        <v>2335815</v>
      </c>
      <c r="D201" s="134">
        <v>563635.26</v>
      </c>
      <c r="E201" s="153">
        <v>24.130132737395702</v>
      </c>
      <c r="F201" s="134">
        <v>62670.17</v>
      </c>
    </row>
    <row r="202" spans="1:6">
      <c r="A202" s="152"/>
      <c r="B202" s="152" t="s">
        <v>116</v>
      </c>
      <c r="C202" s="134">
        <v>0</v>
      </c>
      <c r="D202" s="134">
        <v>151049811.53</v>
      </c>
      <c r="E202" s="149" t="s">
        <v>175</v>
      </c>
      <c r="F202" s="134">
        <v>-22410777.379999999</v>
      </c>
    </row>
    <row r="203" spans="1:6" ht="26.4">
      <c r="A203" s="147"/>
      <c r="B203" s="147" t="s">
        <v>468</v>
      </c>
      <c r="C203" s="141"/>
      <c r="D203" s="141"/>
      <c r="E203" s="150"/>
      <c r="F203" s="141"/>
    </row>
    <row r="204" spans="1:6">
      <c r="A204" s="147" t="s">
        <v>163</v>
      </c>
      <c r="B204" s="147" t="s">
        <v>164</v>
      </c>
      <c r="C204" s="141">
        <v>302780861</v>
      </c>
      <c r="D204" s="141">
        <v>302819391.04000002</v>
      </c>
      <c r="E204" s="150">
        <v>100.01272538821399</v>
      </c>
      <c r="F204" s="141">
        <v>11159234.720000001</v>
      </c>
    </row>
    <row r="205" spans="1:6">
      <c r="A205" s="151" t="s">
        <v>48</v>
      </c>
      <c r="B205" s="152" t="s">
        <v>49</v>
      </c>
      <c r="C205" s="134">
        <v>0</v>
      </c>
      <c r="D205" s="134">
        <v>1433.75</v>
      </c>
      <c r="E205" s="153">
        <v>0</v>
      </c>
      <c r="F205" s="134">
        <v>-3995.84</v>
      </c>
    </row>
    <row r="206" spans="1:6">
      <c r="A206" s="151" t="s">
        <v>165</v>
      </c>
      <c r="B206" s="152" t="s">
        <v>166</v>
      </c>
      <c r="C206" s="134">
        <v>0</v>
      </c>
      <c r="D206" s="134">
        <v>35629.730000000003</v>
      </c>
      <c r="E206" s="153">
        <v>0</v>
      </c>
      <c r="F206" s="134">
        <v>0</v>
      </c>
    </row>
    <row r="207" spans="1:6">
      <c r="A207" s="154" t="s">
        <v>457</v>
      </c>
      <c r="B207" s="152" t="s">
        <v>458</v>
      </c>
      <c r="C207" s="134">
        <v>0</v>
      </c>
      <c r="D207" s="134">
        <v>35629.730000000003</v>
      </c>
      <c r="E207" s="153">
        <v>0</v>
      </c>
      <c r="F207" s="134">
        <v>0</v>
      </c>
    </row>
    <row r="208" spans="1:6">
      <c r="A208" s="151" t="s">
        <v>50</v>
      </c>
      <c r="B208" s="152" t="s">
        <v>51</v>
      </c>
      <c r="C208" s="134">
        <v>0</v>
      </c>
      <c r="D208" s="134">
        <v>1466.56</v>
      </c>
      <c r="E208" s="153">
        <v>0</v>
      </c>
      <c r="F208" s="134">
        <v>1466.56</v>
      </c>
    </row>
    <row r="209" spans="1:6" ht="26.4">
      <c r="A209" s="154" t="s">
        <v>178</v>
      </c>
      <c r="B209" s="152" t="s">
        <v>179</v>
      </c>
      <c r="C209" s="134">
        <v>0</v>
      </c>
      <c r="D209" s="134">
        <v>1466.56</v>
      </c>
      <c r="E209" s="153">
        <v>0</v>
      </c>
      <c r="F209" s="134">
        <v>1466.56</v>
      </c>
    </row>
    <row r="210" spans="1:6" ht="39.6">
      <c r="A210" s="155" t="s">
        <v>180</v>
      </c>
      <c r="B210" s="152" t="s">
        <v>181</v>
      </c>
      <c r="C210" s="134">
        <v>0</v>
      </c>
      <c r="D210" s="134">
        <v>1466.56</v>
      </c>
      <c r="E210" s="153">
        <v>0</v>
      </c>
      <c r="F210" s="134">
        <v>1466.56</v>
      </c>
    </row>
    <row r="211" spans="1:6" ht="79.2">
      <c r="A211" s="156" t="s">
        <v>188</v>
      </c>
      <c r="B211" s="152" t="s">
        <v>189</v>
      </c>
      <c r="C211" s="134">
        <v>0</v>
      </c>
      <c r="D211" s="134">
        <v>1466.56</v>
      </c>
      <c r="E211" s="153">
        <v>0</v>
      </c>
      <c r="F211" s="134">
        <v>1466.56</v>
      </c>
    </row>
    <row r="212" spans="1:6">
      <c r="A212" s="151" t="s">
        <v>190</v>
      </c>
      <c r="B212" s="152" t="s">
        <v>191</v>
      </c>
      <c r="C212" s="134">
        <v>302780861</v>
      </c>
      <c r="D212" s="134">
        <v>302780861</v>
      </c>
      <c r="E212" s="153">
        <v>100</v>
      </c>
      <c r="F212" s="134">
        <v>11161764</v>
      </c>
    </row>
    <row r="213" spans="1:6">
      <c r="A213" s="154" t="s">
        <v>192</v>
      </c>
      <c r="B213" s="152" t="s">
        <v>193</v>
      </c>
      <c r="C213" s="134">
        <v>302780861</v>
      </c>
      <c r="D213" s="134">
        <v>302780861</v>
      </c>
      <c r="E213" s="153">
        <v>100</v>
      </c>
      <c r="F213" s="134">
        <v>11161764</v>
      </c>
    </row>
    <row r="214" spans="1:6">
      <c r="A214" s="147" t="s">
        <v>459</v>
      </c>
      <c r="B214" s="147" t="s">
        <v>460</v>
      </c>
      <c r="C214" s="141">
        <v>302780861</v>
      </c>
      <c r="D214" s="141">
        <v>151769579.50999999</v>
      </c>
      <c r="E214" s="150">
        <v>50.125222251085397</v>
      </c>
      <c r="F214" s="141">
        <v>33570012.100000001</v>
      </c>
    </row>
    <row r="215" spans="1:6">
      <c r="A215" s="151" t="s">
        <v>42</v>
      </c>
      <c r="B215" s="152" t="s">
        <v>57</v>
      </c>
      <c r="C215" s="134">
        <v>213490599</v>
      </c>
      <c r="D215" s="134">
        <v>104708929.39</v>
      </c>
      <c r="E215" s="153">
        <v>49.046154669321098</v>
      </c>
      <c r="F215" s="134">
        <v>27676781.5</v>
      </c>
    </row>
    <row r="216" spans="1:6">
      <c r="A216" s="154" t="s">
        <v>58</v>
      </c>
      <c r="B216" s="152" t="s">
        <v>59</v>
      </c>
      <c r="C216" s="134">
        <v>23662714</v>
      </c>
      <c r="D216" s="134">
        <v>7594480.4000000004</v>
      </c>
      <c r="E216" s="153">
        <v>32.094714072105198</v>
      </c>
      <c r="F216" s="134">
        <v>1810775.04</v>
      </c>
    </row>
    <row r="217" spans="1:6" s="166" customFormat="1">
      <c r="A217" s="155" t="s">
        <v>60</v>
      </c>
      <c r="B217" s="152" t="s">
        <v>61</v>
      </c>
      <c r="C217" s="134">
        <v>8581631</v>
      </c>
      <c r="D217" s="134">
        <v>3363512.91</v>
      </c>
      <c r="E217" s="153">
        <v>39.194331590346899</v>
      </c>
      <c r="F217" s="134">
        <v>710402.45</v>
      </c>
    </row>
    <row r="218" spans="1:6" s="166" customFormat="1">
      <c r="A218" s="155" t="s">
        <v>66</v>
      </c>
      <c r="B218" s="152" t="s">
        <v>67</v>
      </c>
      <c r="C218" s="134">
        <v>15081083</v>
      </c>
      <c r="D218" s="134">
        <v>4230967.49</v>
      </c>
      <c r="E218" s="153">
        <v>28.054798783350002</v>
      </c>
      <c r="F218" s="134">
        <v>1100372.5900000001</v>
      </c>
    </row>
    <row r="219" spans="1:6">
      <c r="A219" s="155" t="s">
        <v>44</v>
      </c>
      <c r="B219" s="152" t="s">
        <v>76</v>
      </c>
      <c r="C219" s="134">
        <v>168297832</v>
      </c>
      <c r="D219" s="134">
        <v>85815842.549999997</v>
      </c>
      <c r="E219" s="153">
        <v>50.990462283554599</v>
      </c>
      <c r="F219" s="134">
        <v>24560100.989999998</v>
      </c>
    </row>
    <row r="220" spans="1:6">
      <c r="A220" s="156" t="s">
        <v>77</v>
      </c>
      <c r="B220" s="152" t="s">
        <v>78</v>
      </c>
      <c r="C220" s="134">
        <v>168297832</v>
      </c>
      <c r="D220" s="134">
        <v>85815842.549999997</v>
      </c>
      <c r="E220" s="153">
        <v>50.990462283554599</v>
      </c>
      <c r="F220" s="134">
        <v>24560100.989999998</v>
      </c>
    </row>
    <row r="221" spans="1:6" s="166" customFormat="1" ht="26.4">
      <c r="A221" s="154" t="s">
        <v>97</v>
      </c>
      <c r="B221" s="152" t="s">
        <v>98</v>
      </c>
      <c r="C221" s="134">
        <v>21530053</v>
      </c>
      <c r="D221" s="134">
        <v>11298606.439999999</v>
      </c>
      <c r="E221" s="153">
        <v>52.478302956337401</v>
      </c>
      <c r="F221" s="134">
        <v>1305905.47</v>
      </c>
    </row>
    <row r="222" spans="1:6" ht="39.6">
      <c r="A222" s="155" t="s">
        <v>218</v>
      </c>
      <c r="B222" s="152" t="s">
        <v>219</v>
      </c>
      <c r="C222" s="134">
        <v>21530053</v>
      </c>
      <c r="D222" s="134">
        <v>11298606.439999999</v>
      </c>
      <c r="E222" s="153">
        <v>52.478302956337401</v>
      </c>
      <c r="F222" s="134">
        <v>1305905.47</v>
      </c>
    </row>
    <row r="223" spans="1:6" ht="39.6">
      <c r="A223" s="156" t="s">
        <v>220</v>
      </c>
      <c r="B223" s="152" t="s">
        <v>221</v>
      </c>
      <c r="C223" s="134">
        <v>1988418</v>
      </c>
      <c r="D223" s="134">
        <v>1000901.46</v>
      </c>
      <c r="E223" s="153">
        <v>50.336572088967202</v>
      </c>
      <c r="F223" s="134">
        <v>62990.15</v>
      </c>
    </row>
    <row r="224" spans="1:6" ht="66">
      <c r="A224" s="156" t="s">
        <v>222</v>
      </c>
      <c r="B224" s="152" t="s">
        <v>223</v>
      </c>
      <c r="C224" s="134">
        <v>19541635</v>
      </c>
      <c r="D224" s="134">
        <v>10297704.98</v>
      </c>
      <c r="E224" s="153">
        <v>52.696230279605601</v>
      </c>
      <c r="F224" s="134">
        <v>1242915.32</v>
      </c>
    </row>
    <row r="225" spans="1:6">
      <c r="A225" s="151" t="s">
        <v>46</v>
      </c>
      <c r="B225" s="152" t="s">
        <v>109</v>
      </c>
      <c r="C225" s="134">
        <v>89290262</v>
      </c>
      <c r="D225" s="134">
        <v>47060650.119999997</v>
      </c>
      <c r="E225" s="153">
        <v>52.705243624439099</v>
      </c>
      <c r="F225" s="134">
        <v>5893230.5999999996</v>
      </c>
    </row>
    <row r="226" spans="1:6">
      <c r="A226" s="154" t="s">
        <v>110</v>
      </c>
      <c r="B226" s="152" t="s">
        <v>111</v>
      </c>
      <c r="C226" s="134">
        <v>49289892</v>
      </c>
      <c r="D226" s="134">
        <v>18181781.780000001</v>
      </c>
      <c r="E226" s="153">
        <v>36.887444955245599</v>
      </c>
      <c r="F226" s="134">
        <v>1367960.69</v>
      </c>
    </row>
    <row r="227" spans="1:6" s="166" customFormat="1">
      <c r="A227" s="154" t="s">
        <v>224</v>
      </c>
      <c r="B227" s="152" t="s">
        <v>225</v>
      </c>
      <c r="C227" s="134">
        <v>40000370</v>
      </c>
      <c r="D227" s="134">
        <v>28878868.34</v>
      </c>
      <c r="E227" s="153">
        <v>72.196503032346996</v>
      </c>
      <c r="F227" s="134">
        <v>4525269.91</v>
      </c>
    </row>
    <row r="228" spans="1:6" s="166" customFormat="1" ht="39.6">
      <c r="A228" s="155" t="s">
        <v>230</v>
      </c>
      <c r="B228" s="152" t="s">
        <v>231</v>
      </c>
      <c r="C228" s="134">
        <v>40000370</v>
      </c>
      <c r="D228" s="134">
        <v>28878868.34</v>
      </c>
      <c r="E228" s="153">
        <v>72.196503032346996</v>
      </c>
      <c r="F228" s="134">
        <v>4525269.91</v>
      </c>
    </row>
    <row r="229" spans="1:6" ht="39.6">
      <c r="A229" s="156" t="s">
        <v>232</v>
      </c>
      <c r="B229" s="152" t="s">
        <v>233</v>
      </c>
      <c r="C229" s="134">
        <v>37664555</v>
      </c>
      <c r="D229" s="134">
        <v>28315233.079999998</v>
      </c>
      <c r="E229" s="153">
        <v>75.177399759535206</v>
      </c>
      <c r="F229" s="134">
        <v>4462599.74</v>
      </c>
    </row>
    <row r="230" spans="1:6" ht="66">
      <c r="A230" s="156" t="s">
        <v>234</v>
      </c>
      <c r="B230" s="152" t="s">
        <v>235</v>
      </c>
      <c r="C230" s="134">
        <v>2335815</v>
      </c>
      <c r="D230" s="134">
        <v>563635.26</v>
      </c>
      <c r="E230" s="153">
        <v>24.130132737395702</v>
      </c>
      <c r="F230" s="134">
        <v>62670.17</v>
      </c>
    </row>
    <row r="231" spans="1:6">
      <c r="A231" s="152"/>
      <c r="B231" s="152" t="s">
        <v>116</v>
      </c>
      <c r="C231" s="134">
        <v>0</v>
      </c>
      <c r="D231" s="134">
        <v>151049811.53</v>
      </c>
      <c r="E231" s="149" t="s">
        <v>175</v>
      </c>
      <c r="F231" s="134">
        <v>-22410777.379999999</v>
      </c>
    </row>
    <row r="232" spans="1:6">
      <c r="A232" s="147"/>
      <c r="B232" s="147" t="s">
        <v>469</v>
      </c>
      <c r="C232" s="141"/>
      <c r="D232" s="141"/>
      <c r="E232" s="150"/>
      <c r="F232" s="141"/>
    </row>
    <row r="233" spans="1:6">
      <c r="A233" s="147" t="s">
        <v>163</v>
      </c>
      <c r="B233" s="147" t="s">
        <v>164</v>
      </c>
      <c r="C233" s="141">
        <v>129253098</v>
      </c>
      <c r="D233" s="141">
        <v>129078260.91</v>
      </c>
      <c r="E233" s="150">
        <v>99.864732766405297</v>
      </c>
      <c r="F233" s="141">
        <v>-5119461.45</v>
      </c>
    </row>
    <row r="234" spans="1:6">
      <c r="A234" s="151" t="s">
        <v>48</v>
      </c>
      <c r="B234" s="152" t="s">
        <v>49</v>
      </c>
      <c r="C234" s="134">
        <v>0</v>
      </c>
      <c r="D234" s="134">
        <v>16640.400000000001</v>
      </c>
      <c r="E234" s="153">
        <v>0</v>
      </c>
      <c r="F234" s="134">
        <v>5203.87</v>
      </c>
    </row>
    <row r="235" spans="1:6">
      <c r="A235" s="151" t="s">
        <v>165</v>
      </c>
      <c r="B235" s="152" t="s">
        <v>166</v>
      </c>
      <c r="C235" s="134">
        <v>12696</v>
      </c>
      <c r="D235" s="134">
        <v>12696</v>
      </c>
      <c r="E235" s="153">
        <v>100</v>
      </c>
      <c r="F235" s="134">
        <v>0</v>
      </c>
    </row>
    <row r="236" spans="1:6">
      <c r="A236" s="154" t="s">
        <v>457</v>
      </c>
      <c r="B236" s="152" t="s">
        <v>458</v>
      </c>
      <c r="C236" s="134">
        <v>12696</v>
      </c>
      <c r="D236" s="134">
        <v>12696</v>
      </c>
      <c r="E236" s="153">
        <v>100</v>
      </c>
      <c r="F236" s="134">
        <v>0</v>
      </c>
    </row>
    <row r="237" spans="1:6">
      <c r="A237" s="151" t="s">
        <v>50</v>
      </c>
      <c r="B237" s="152" t="s">
        <v>51</v>
      </c>
      <c r="C237" s="134">
        <v>226291</v>
      </c>
      <c r="D237" s="134">
        <v>34813.51</v>
      </c>
      <c r="E237" s="153">
        <v>15.384398849269299</v>
      </c>
      <c r="F237" s="134">
        <v>4351.68</v>
      </c>
    </row>
    <row r="238" spans="1:6" s="166" customFormat="1" ht="26.4">
      <c r="A238" s="154" t="s">
        <v>178</v>
      </c>
      <c r="B238" s="152" t="s">
        <v>179</v>
      </c>
      <c r="C238" s="134">
        <v>226291</v>
      </c>
      <c r="D238" s="134">
        <v>34813.51</v>
      </c>
      <c r="E238" s="153">
        <v>15.384398849269299</v>
      </c>
      <c r="F238" s="134">
        <v>4351.68</v>
      </c>
    </row>
    <row r="239" spans="1:6" ht="39.6">
      <c r="A239" s="155" t="s">
        <v>180</v>
      </c>
      <c r="B239" s="152" t="s">
        <v>181</v>
      </c>
      <c r="C239" s="134">
        <v>226291</v>
      </c>
      <c r="D239" s="134">
        <v>34813.51</v>
      </c>
      <c r="E239" s="153">
        <v>15.384398849269299</v>
      </c>
      <c r="F239" s="134">
        <v>4351.68</v>
      </c>
    </row>
    <row r="240" spans="1:6" ht="52.8">
      <c r="A240" s="156" t="s">
        <v>184</v>
      </c>
      <c r="B240" s="152" t="s">
        <v>185</v>
      </c>
      <c r="C240" s="134">
        <v>226291</v>
      </c>
      <c r="D240" s="134">
        <v>34813.51</v>
      </c>
      <c r="E240" s="153">
        <v>15.384398849269299</v>
      </c>
      <c r="F240" s="134">
        <v>4351.68</v>
      </c>
    </row>
    <row r="241" spans="1:6">
      <c r="A241" s="151" t="s">
        <v>190</v>
      </c>
      <c r="B241" s="152" t="s">
        <v>191</v>
      </c>
      <c r="C241" s="134">
        <v>129014111</v>
      </c>
      <c r="D241" s="134">
        <v>129014111</v>
      </c>
      <c r="E241" s="153">
        <v>100</v>
      </c>
      <c r="F241" s="134">
        <v>-5129017</v>
      </c>
    </row>
    <row r="242" spans="1:6">
      <c r="A242" s="154" t="s">
        <v>192</v>
      </c>
      <c r="B242" s="152" t="s">
        <v>193</v>
      </c>
      <c r="C242" s="134">
        <v>129014111</v>
      </c>
      <c r="D242" s="134">
        <v>129014111</v>
      </c>
      <c r="E242" s="153">
        <v>100</v>
      </c>
      <c r="F242" s="134">
        <v>-5129017</v>
      </c>
    </row>
    <row r="243" spans="1:6">
      <c r="A243" s="147" t="s">
        <v>459</v>
      </c>
      <c r="B243" s="147" t="s">
        <v>460</v>
      </c>
      <c r="C243" s="141">
        <v>129257174</v>
      </c>
      <c r="D243" s="141">
        <v>50556360.630000003</v>
      </c>
      <c r="E243" s="150">
        <v>39.113001673702101</v>
      </c>
      <c r="F243" s="141">
        <v>9928796.4000000004</v>
      </c>
    </row>
    <row r="244" spans="1:6">
      <c r="A244" s="151" t="s">
        <v>42</v>
      </c>
      <c r="B244" s="152" t="s">
        <v>57</v>
      </c>
      <c r="C244" s="134">
        <v>127101338</v>
      </c>
      <c r="D244" s="134">
        <v>50347718.299999997</v>
      </c>
      <c r="E244" s="153">
        <v>39.6122645852871</v>
      </c>
      <c r="F244" s="134">
        <v>9893770.0899999999</v>
      </c>
    </row>
    <row r="245" spans="1:6">
      <c r="A245" s="154" t="s">
        <v>58</v>
      </c>
      <c r="B245" s="152" t="s">
        <v>59</v>
      </c>
      <c r="C245" s="134">
        <v>48843756</v>
      </c>
      <c r="D245" s="134">
        <v>12942004.619999999</v>
      </c>
      <c r="E245" s="153">
        <v>26.496743248000801</v>
      </c>
      <c r="F245" s="134">
        <v>3170556.59</v>
      </c>
    </row>
    <row r="246" spans="1:6">
      <c r="A246" s="155" t="s">
        <v>60</v>
      </c>
      <c r="B246" s="152" t="s">
        <v>61</v>
      </c>
      <c r="C246" s="134">
        <v>16465993</v>
      </c>
      <c r="D246" s="134">
        <v>6158091.5</v>
      </c>
      <c r="E246" s="153">
        <v>37.398846823267803</v>
      </c>
      <c r="F246" s="134">
        <v>1588578.48</v>
      </c>
    </row>
    <row r="247" spans="1:6">
      <c r="A247" s="155" t="s">
        <v>66</v>
      </c>
      <c r="B247" s="152" t="s">
        <v>67</v>
      </c>
      <c r="C247" s="134">
        <v>32377763</v>
      </c>
      <c r="D247" s="134">
        <v>6783913.1200000001</v>
      </c>
      <c r="E247" s="153">
        <v>20.952383646764002</v>
      </c>
      <c r="F247" s="134">
        <v>1581978.11</v>
      </c>
    </row>
    <row r="248" spans="1:6">
      <c r="A248" s="155" t="s">
        <v>44</v>
      </c>
      <c r="B248" s="152" t="s">
        <v>76</v>
      </c>
      <c r="C248" s="134">
        <v>36037548</v>
      </c>
      <c r="D248" s="134">
        <v>17416996.5</v>
      </c>
      <c r="E248" s="153">
        <v>48.330137499920902</v>
      </c>
      <c r="F248" s="134">
        <v>3627305.6</v>
      </c>
    </row>
    <row r="249" spans="1:6">
      <c r="A249" s="156" t="s">
        <v>77</v>
      </c>
      <c r="B249" s="152" t="s">
        <v>78</v>
      </c>
      <c r="C249" s="134">
        <v>34126598</v>
      </c>
      <c r="D249" s="134">
        <v>16337285.140000001</v>
      </c>
      <c r="E249" s="153">
        <v>47.872586479320297</v>
      </c>
      <c r="F249" s="134">
        <v>3436230.01</v>
      </c>
    </row>
    <row r="250" spans="1:6">
      <c r="A250" s="156" t="s">
        <v>81</v>
      </c>
      <c r="B250" s="152" t="s">
        <v>82</v>
      </c>
      <c r="C250" s="134">
        <v>1910950</v>
      </c>
      <c r="D250" s="134">
        <v>1079711.3600000001</v>
      </c>
      <c r="E250" s="153">
        <v>56.5012878411261</v>
      </c>
      <c r="F250" s="134">
        <v>191075.59</v>
      </c>
    </row>
    <row r="251" spans="1:6" ht="26.4">
      <c r="A251" s="154" t="s">
        <v>93</v>
      </c>
      <c r="B251" s="152" t="s">
        <v>94</v>
      </c>
      <c r="C251" s="134">
        <v>54833</v>
      </c>
      <c r="D251" s="134">
        <v>29904.63</v>
      </c>
      <c r="E251" s="153">
        <v>54.5376506848066</v>
      </c>
      <c r="F251" s="134">
        <v>0</v>
      </c>
    </row>
    <row r="252" spans="1:6">
      <c r="A252" s="155" t="s">
        <v>95</v>
      </c>
      <c r="B252" s="152" t="s">
        <v>96</v>
      </c>
      <c r="C252" s="134">
        <v>54833</v>
      </c>
      <c r="D252" s="134">
        <v>29904.63</v>
      </c>
      <c r="E252" s="153">
        <v>54.5376506848066</v>
      </c>
      <c r="F252" s="134">
        <v>0</v>
      </c>
    </row>
    <row r="253" spans="1:6" ht="26.4">
      <c r="A253" s="154" t="s">
        <v>97</v>
      </c>
      <c r="B253" s="152" t="s">
        <v>98</v>
      </c>
      <c r="C253" s="134">
        <v>42165201</v>
      </c>
      <c r="D253" s="134">
        <v>19958812.550000001</v>
      </c>
      <c r="E253" s="153">
        <v>47.334797597668299</v>
      </c>
      <c r="F253" s="134">
        <v>3095907.9</v>
      </c>
    </row>
    <row r="254" spans="1:6">
      <c r="A254" s="155" t="s">
        <v>99</v>
      </c>
      <c r="B254" s="152" t="s">
        <v>100</v>
      </c>
      <c r="C254" s="134">
        <v>115413</v>
      </c>
      <c r="D254" s="134">
        <v>72786.070000000007</v>
      </c>
      <c r="E254" s="153">
        <v>63.065746493029401</v>
      </c>
      <c r="F254" s="134">
        <v>20353.14</v>
      </c>
    </row>
    <row r="255" spans="1:6" ht="26.4">
      <c r="A255" s="156" t="s">
        <v>216</v>
      </c>
      <c r="B255" s="152" t="s">
        <v>217</v>
      </c>
      <c r="C255" s="134">
        <v>115413</v>
      </c>
      <c r="D255" s="134">
        <v>72786.070000000007</v>
      </c>
      <c r="E255" s="153">
        <v>63.065746493029401</v>
      </c>
      <c r="F255" s="134">
        <v>20353.14</v>
      </c>
    </row>
    <row r="256" spans="1:6" ht="39.6">
      <c r="A256" s="155" t="s">
        <v>218</v>
      </c>
      <c r="B256" s="152" t="s">
        <v>219</v>
      </c>
      <c r="C256" s="134">
        <v>42049788</v>
      </c>
      <c r="D256" s="134">
        <v>19886026.48</v>
      </c>
      <c r="E256" s="153">
        <v>47.291621256211798</v>
      </c>
      <c r="F256" s="134">
        <v>3075554.76</v>
      </c>
    </row>
    <row r="257" spans="1:6" ht="39.6">
      <c r="A257" s="156" t="s">
        <v>220</v>
      </c>
      <c r="B257" s="152" t="s">
        <v>221</v>
      </c>
      <c r="C257" s="134">
        <v>15244887</v>
      </c>
      <c r="D257" s="134">
        <v>5039594.54</v>
      </c>
      <c r="E257" s="153">
        <v>33.057605084248898</v>
      </c>
      <c r="F257" s="134">
        <v>750649.99</v>
      </c>
    </row>
    <row r="258" spans="1:6" ht="66">
      <c r="A258" s="156" t="s">
        <v>222</v>
      </c>
      <c r="B258" s="152" t="s">
        <v>223</v>
      </c>
      <c r="C258" s="134">
        <v>26804901</v>
      </c>
      <c r="D258" s="134">
        <v>14846431.939999999</v>
      </c>
      <c r="E258" s="153">
        <v>55.387005309215702</v>
      </c>
      <c r="F258" s="134">
        <v>2324904.77</v>
      </c>
    </row>
    <row r="259" spans="1:6">
      <c r="A259" s="151" t="s">
        <v>46</v>
      </c>
      <c r="B259" s="152" t="s">
        <v>109</v>
      </c>
      <c r="C259" s="134">
        <v>2155836</v>
      </c>
      <c r="D259" s="134">
        <v>208642.33</v>
      </c>
      <c r="E259" s="153">
        <v>9.6780242096337599</v>
      </c>
      <c r="F259" s="134">
        <v>35026.31</v>
      </c>
    </row>
    <row r="260" spans="1:6" s="166" customFormat="1">
      <c r="A260" s="154" t="s">
        <v>110</v>
      </c>
      <c r="B260" s="152" t="s">
        <v>111</v>
      </c>
      <c r="C260" s="134">
        <v>1737414</v>
      </c>
      <c r="D260" s="134">
        <v>59754.03</v>
      </c>
      <c r="E260" s="153">
        <v>3.4392510938670902</v>
      </c>
      <c r="F260" s="134">
        <v>9699</v>
      </c>
    </row>
    <row r="261" spans="1:6" s="166" customFormat="1">
      <c r="A261" s="154" t="s">
        <v>224</v>
      </c>
      <c r="B261" s="152" t="s">
        <v>225</v>
      </c>
      <c r="C261" s="134">
        <v>418422</v>
      </c>
      <c r="D261" s="134">
        <v>148888.29999999999</v>
      </c>
      <c r="E261" s="153">
        <v>35.583286729665303</v>
      </c>
      <c r="F261" s="134">
        <v>25327.31</v>
      </c>
    </row>
    <row r="262" spans="1:6" ht="39.6">
      <c r="A262" s="155" t="s">
        <v>230</v>
      </c>
      <c r="B262" s="152" t="s">
        <v>231</v>
      </c>
      <c r="C262" s="134">
        <v>418422</v>
      </c>
      <c r="D262" s="134">
        <v>148888.29999999999</v>
      </c>
      <c r="E262" s="153">
        <v>35.583286729665303</v>
      </c>
      <c r="F262" s="134">
        <v>25327.31</v>
      </c>
    </row>
    <row r="263" spans="1:6" ht="66">
      <c r="A263" s="156" t="s">
        <v>234</v>
      </c>
      <c r="B263" s="152" t="s">
        <v>235</v>
      </c>
      <c r="C263" s="134">
        <v>418422</v>
      </c>
      <c r="D263" s="134">
        <v>148888.29999999999</v>
      </c>
      <c r="E263" s="153">
        <v>35.583286729665303</v>
      </c>
      <c r="F263" s="134">
        <v>25327.31</v>
      </c>
    </row>
    <row r="264" spans="1:6">
      <c r="A264" s="152"/>
      <c r="B264" s="152" t="s">
        <v>116</v>
      </c>
      <c r="C264" s="134">
        <v>-4076</v>
      </c>
      <c r="D264" s="134">
        <v>78521900.280000001</v>
      </c>
      <c r="E264" s="149" t="s">
        <v>175</v>
      </c>
      <c r="F264" s="134">
        <v>-15048257.85</v>
      </c>
    </row>
    <row r="265" spans="1:6">
      <c r="A265" s="152" t="s">
        <v>143</v>
      </c>
      <c r="B265" s="152" t="s">
        <v>117</v>
      </c>
      <c r="C265" s="134">
        <v>4076</v>
      </c>
      <c r="D265" s="148" t="s">
        <v>175</v>
      </c>
      <c r="E265" s="149" t="s">
        <v>175</v>
      </c>
      <c r="F265" s="148" t="s">
        <v>175</v>
      </c>
    </row>
    <row r="266" spans="1:6">
      <c r="A266" s="151" t="s">
        <v>118</v>
      </c>
      <c r="B266" s="152" t="s">
        <v>119</v>
      </c>
      <c r="C266" s="134">
        <v>4076</v>
      </c>
      <c r="D266" s="148" t="s">
        <v>175</v>
      </c>
      <c r="E266" s="149" t="s">
        <v>175</v>
      </c>
      <c r="F266" s="148" t="s">
        <v>175</v>
      </c>
    </row>
    <row r="267" spans="1:6" ht="26.4">
      <c r="A267" s="154" t="s">
        <v>242</v>
      </c>
      <c r="B267" s="152" t="s">
        <v>243</v>
      </c>
      <c r="C267" s="134">
        <v>4076</v>
      </c>
      <c r="D267" s="148" t="s">
        <v>175</v>
      </c>
      <c r="E267" s="149" t="s">
        <v>175</v>
      </c>
      <c r="F267" s="148" t="s">
        <v>175</v>
      </c>
    </row>
    <row r="268" spans="1:6" ht="26.4">
      <c r="A268" s="147"/>
      <c r="B268" s="147" t="s">
        <v>470</v>
      </c>
      <c r="C268" s="141"/>
      <c r="D268" s="141"/>
      <c r="E268" s="150"/>
      <c r="F268" s="141"/>
    </row>
    <row r="269" spans="1:6" s="166" customFormat="1">
      <c r="A269" s="147" t="s">
        <v>163</v>
      </c>
      <c r="B269" s="147" t="s">
        <v>164</v>
      </c>
      <c r="C269" s="141">
        <v>118143506</v>
      </c>
      <c r="D269" s="141">
        <v>117968668.91</v>
      </c>
      <c r="E269" s="150">
        <v>99.852012949404099</v>
      </c>
      <c r="F269" s="141">
        <v>-5119461.45</v>
      </c>
    </row>
    <row r="270" spans="1:6">
      <c r="A270" s="151" t="s">
        <v>48</v>
      </c>
      <c r="B270" s="152" t="s">
        <v>49</v>
      </c>
      <c r="C270" s="134">
        <v>0</v>
      </c>
      <c r="D270" s="134">
        <v>16640.400000000001</v>
      </c>
      <c r="E270" s="153">
        <v>0</v>
      </c>
      <c r="F270" s="134">
        <v>5203.87</v>
      </c>
    </row>
    <row r="271" spans="1:6">
      <c r="A271" s="151" t="s">
        <v>50</v>
      </c>
      <c r="B271" s="152" t="s">
        <v>51</v>
      </c>
      <c r="C271" s="134">
        <v>226291</v>
      </c>
      <c r="D271" s="134">
        <v>34813.51</v>
      </c>
      <c r="E271" s="153">
        <v>15.384398849269299</v>
      </c>
      <c r="F271" s="134">
        <v>4351.68</v>
      </c>
    </row>
    <row r="272" spans="1:6" ht="26.4">
      <c r="A272" s="154" t="s">
        <v>178</v>
      </c>
      <c r="B272" s="152" t="s">
        <v>179</v>
      </c>
      <c r="C272" s="134">
        <v>226291</v>
      </c>
      <c r="D272" s="134">
        <v>34813.51</v>
      </c>
      <c r="E272" s="153">
        <v>15.384398849269299</v>
      </c>
      <c r="F272" s="134">
        <v>4351.68</v>
      </c>
    </row>
    <row r="273" spans="1:6" ht="39.6">
      <c r="A273" s="155" t="s">
        <v>180</v>
      </c>
      <c r="B273" s="152" t="s">
        <v>181</v>
      </c>
      <c r="C273" s="134">
        <v>226291</v>
      </c>
      <c r="D273" s="134">
        <v>34813.51</v>
      </c>
      <c r="E273" s="153">
        <v>15.384398849269299</v>
      </c>
      <c r="F273" s="134">
        <v>4351.68</v>
      </c>
    </row>
    <row r="274" spans="1:6" ht="52.8">
      <c r="A274" s="156" t="s">
        <v>184</v>
      </c>
      <c r="B274" s="152" t="s">
        <v>185</v>
      </c>
      <c r="C274" s="134">
        <v>226291</v>
      </c>
      <c r="D274" s="134">
        <v>34813.51</v>
      </c>
      <c r="E274" s="153">
        <v>15.384398849269299</v>
      </c>
      <c r="F274" s="134">
        <v>4351.68</v>
      </c>
    </row>
    <row r="275" spans="1:6">
      <c r="A275" s="151" t="s">
        <v>190</v>
      </c>
      <c r="B275" s="152" t="s">
        <v>191</v>
      </c>
      <c r="C275" s="134">
        <v>117917215</v>
      </c>
      <c r="D275" s="134">
        <v>117917215</v>
      </c>
      <c r="E275" s="153">
        <v>100</v>
      </c>
      <c r="F275" s="134">
        <v>-5129017</v>
      </c>
    </row>
    <row r="276" spans="1:6">
      <c r="A276" s="154" t="s">
        <v>192</v>
      </c>
      <c r="B276" s="152" t="s">
        <v>193</v>
      </c>
      <c r="C276" s="134">
        <v>117917215</v>
      </c>
      <c r="D276" s="134">
        <v>117917215</v>
      </c>
      <c r="E276" s="153">
        <v>100</v>
      </c>
      <c r="F276" s="134">
        <v>-5129017</v>
      </c>
    </row>
    <row r="277" spans="1:6">
      <c r="A277" s="147" t="s">
        <v>459</v>
      </c>
      <c r="B277" s="147" t="s">
        <v>460</v>
      </c>
      <c r="C277" s="141">
        <v>118147582</v>
      </c>
      <c r="D277" s="141">
        <v>50428544.240000002</v>
      </c>
      <c r="E277" s="150">
        <v>42.682671440537803</v>
      </c>
      <c r="F277" s="141">
        <v>9890538.4000000004</v>
      </c>
    </row>
    <row r="278" spans="1:6">
      <c r="A278" s="151" t="s">
        <v>42</v>
      </c>
      <c r="B278" s="152" t="s">
        <v>57</v>
      </c>
      <c r="C278" s="134">
        <v>116202775</v>
      </c>
      <c r="D278" s="134">
        <v>50229007.520000003</v>
      </c>
      <c r="E278" s="153">
        <v>43.225308104733301</v>
      </c>
      <c r="F278" s="134">
        <v>9856997.8499999996</v>
      </c>
    </row>
    <row r="279" spans="1:6">
      <c r="A279" s="154" t="s">
        <v>58</v>
      </c>
      <c r="B279" s="152" t="s">
        <v>59</v>
      </c>
      <c r="C279" s="134">
        <v>39386646</v>
      </c>
      <c r="D279" s="134">
        <v>12826252.470000001</v>
      </c>
      <c r="E279" s="153">
        <v>32.564977657655902</v>
      </c>
      <c r="F279" s="134">
        <v>3133784.35</v>
      </c>
    </row>
    <row r="280" spans="1:6">
      <c r="A280" s="155" t="s">
        <v>60</v>
      </c>
      <c r="B280" s="152" t="s">
        <v>61</v>
      </c>
      <c r="C280" s="134">
        <v>15828747</v>
      </c>
      <c r="D280" s="134">
        <v>6051455.7300000004</v>
      </c>
      <c r="E280" s="153">
        <v>38.230794452650002</v>
      </c>
      <c r="F280" s="134">
        <v>1557608.64</v>
      </c>
    </row>
    <row r="281" spans="1:6">
      <c r="A281" s="155" t="s">
        <v>66</v>
      </c>
      <c r="B281" s="152" t="s">
        <v>67</v>
      </c>
      <c r="C281" s="134">
        <v>23557899</v>
      </c>
      <c r="D281" s="134">
        <v>6774796.7400000002</v>
      </c>
      <c r="E281" s="153">
        <v>28.7580685357383</v>
      </c>
      <c r="F281" s="134">
        <v>1576175.71</v>
      </c>
    </row>
    <row r="282" spans="1:6">
      <c r="A282" s="155" t="s">
        <v>44</v>
      </c>
      <c r="B282" s="152" t="s">
        <v>76</v>
      </c>
      <c r="C282" s="134">
        <v>34780179</v>
      </c>
      <c r="D282" s="134">
        <v>17416996.5</v>
      </c>
      <c r="E282" s="153">
        <v>50.077363029097697</v>
      </c>
      <c r="F282" s="134">
        <v>3627305.6</v>
      </c>
    </row>
    <row r="283" spans="1:6">
      <c r="A283" s="156" t="s">
        <v>77</v>
      </c>
      <c r="B283" s="152" t="s">
        <v>78</v>
      </c>
      <c r="C283" s="134">
        <v>32869229</v>
      </c>
      <c r="D283" s="134">
        <v>16337285.140000001</v>
      </c>
      <c r="E283" s="153">
        <v>49.703889129860599</v>
      </c>
      <c r="F283" s="134">
        <v>3436230.01</v>
      </c>
    </row>
    <row r="284" spans="1:6">
      <c r="A284" s="156" t="s">
        <v>81</v>
      </c>
      <c r="B284" s="152" t="s">
        <v>82</v>
      </c>
      <c r="C284" s="134">
        <v>1910950</v>
      </c>
      <c r="D284" s="134">
        <v>1079711.3600000001</v>
      </c>
      <c r="E284" s="153">
        <v>56.5012878411261</v>
      </c>
      <c r="F284" s="134">
        <v>191075.59</v>
      </c>
    </row>
    <row r="285" spans="1:6" ht="26.4">
      <c r="A285" s="154" t="s">
        <v>93</v>
      </c>
      <c r="B285" s="152" t="s">
        <v>94</v>
      </c>
      <c r="C285" s="134">
        <v>36030</v>
      </c>
      <c r="D285" s="134">
        <v>26946</v>
      </c>
      <c r="E285" s="153">
        <v>74.787676935886793</v>
      </c>
      <c r="F285" s="134">
        <v>0</v>
      </c>
    </row>
    <row r="286" spans="1:6">
      <c r="A286" s="155" t="s">
        <v>95</v>
      </c>
      <c r="B286" s="152" t="s">
        <v>96</v>
      </c>
      <c r="C286" s="134">
        <v>36030</v>
      </c>
      <c r="D286" s="134">
        <v>26946</v>
      </c>
      <c r="E286" s="153">
        <v>74.787676935886793</v>
      </c>
      <c r="F286" s="134">
        <v>0</v>
      </c>
    </row>
    <row r="287" spans="1:6" ht="26.4">
      <c r="A287" s="154" t="s">
        <v>97</v>
      </c>
      <c r="B287" s="152" t="s">
        <v>98</v>
      </c>
      <c r="C287" s="134">
        <v>41999920</v>
      </c>
      <c r="D287" s="134">
        <v>19958812.550000001</v>
      </c>
      <c r="E287" s="153">
        <v>47.521072778233901</v>
      </c>
      <c r="F287" s="134">
        <v>3095907.9</v>
      </c>
    </row>
    <row r="288" spans="1:6">
      <c r="A288" s="155" t="s">
        <v>99</v>
      </c>
      <c r="B288" s="152" t="s">
        <v>100</v>
      </c>
      <c r="C288" s="134">
        <v>115413</v>
      </c>
      <c r="D288" s="134">
        <v>72786.070000000007</v>
      </c>
      <c r="E288" s="153">
        <v>63.065746493029401</v>
      </c>
      <c r="F288" s="134">
        <v>20353.14</v>
      </c>
    </row>
    <row r="289" spans="1:6" ht="26.4">
      <c r="A289" s="156" t="s">
        <v>216</v>
      </c>
      <c r="B289" s="152" t="s">
        <v>217</v>
      </c>
      <c r="C289" s="134">
        <v>115413</v>
      </c>
      <c r="D289" s="134">
        <v>72786.070000000007</v>
      </c>
      <c r="E289" s="153">
        <v>63.065746493029401</v>
      </c>
      <c r="F289" s="134">
        <v>20353.14</v>
      </c>
    </row>
    <row r="290" spans="1:6" ht="39.6">
      <c r="A290" s="155" t="s">
        <v>218</v>
      </c>
      <c r="B290" s="152" t="s">
        <v>219</v>
      </c>
      <c r="C290" s="134">
        <v>41884507</v>
      </c>
      <c r="D290" s="134">
        <v>19886026.48</v>
      </c>
      <c r="E290" s="153">
        <v>47.478239340384299</v>
      </c>
      <c r="F290" s="134">
        <v>3075554.76</v>
      </c>
    </row>
    <row r="291" spans="1:6" s="166" customFormat="1" ht="39.6">
      <c r="A291" s="156" t="s">
        <v>220</v>
      </c>
      <c r="B291" s="152" t="s">
        <v>221</v>
      </c>
      <c r="C291" s="134">
        <v>15079606</v>
      </c>
      <c r="D291" s="134">
        <v>5039594.54</v>
      </c>
      <c r="E291" s="153">
        <v>33.419935109710401</v>
      </c>
      <c r="F291" s="134">
        <v>750649.99</v>
      </c>
    </row>
    <row r="292" spans="1:6" s="166" customFormat="1" ht="66">
      <c r="A292" s="156" t="s">
        <v>222</v>
      </c>
      <c r="B292" s="152" t="s">
        <v>223</v>
      </c>
      <c r="C292" s="134">
        <v>26804901</v>
      </c>
      <c r="D292" s="134">
        <v>14846431.939999999</v>
      </c>
      <c r="E292" s="153">
        <v>55.387005309215702</v>
      </c>
      <c r="F292" s="134">
        <v>2324904.77</v>
      </c>
    </row>
    <row r="293" spans="1:6">
      <c r="A293" s="151" t="s">
        <v>46</v>
      </c>
      <c r="B293" s="152" t="s">
        <v>109</v>
      </c>
      <c r="C293" s="134">
        <v>1944807</v>
      </c>
      <c r="D293" s="134">
        <v>199536.72</v>
      </c>
      <c r="E293" s="153">
        <v>10.2599754114419</v>
      </c>
      <c r="F293" s="134">
        <v>33540.550000000003</v>
      </c>
    </row>
    <row r="294" spans="1:6">
      <c r="A294" s="154" t="s">
        <v>110</v>
      </c>
      <c r="B294" s="152" t="s">
        <v>111</v>
      </c>
      <c r="C294" s="134">
        <v>1526385</v>
      </c>
      <c r="D294" s="134">
        <v>50648.42</v>
      </c>
      <c r="E294" s="153">
        <v>3.3181942956724502</v>
      </c>
      <c r="F294" s="134">
        <v>8213.24</v>
      </c>
    </row>
    <row r="295" spans="1:6">
      <c r="A295" s="154" t="s">
        <v>224</v>
      </c>
      <c r="B295" s="152" t="s">
        <v>225</v>
      </c>
      <c r="C295" s="134">
        <v>418422</v>
      </c>
      <c r="D295" s="134">
        <v>148888.29999999999</v>
      </c>
      <c r="E295" s="153">
        <v>35.583286729665303</v>
      </c>
      <c r="F295" s="134">
        <v>25327.31</v>
      </c>
    </row>
    <row r="296" spans="1:6" ht="39.6">
      <c r="A296" s="155" t="s">
        <v>230</v>
      </c>
      <c r="B296" s="152" t="s">
        <v>231</v>
      </c>
      <c r="C296" s="134">
        <v>418422</v>
      </c>
      <c r="D296" s="134">
        <v>148888.29999999999</v>
      </c>
      <c r="E296" s="153">
        <v>35.583286729665303</v>
      </c>
      <c r="F296" s="134">
        <v>25327.31</v>
      </c>
    </row>
    <row r="297" spans="1:6" s="166" customFormat="1" ht="66">
      <c r="A297" s="156" t="s">
        <v>234</v>
      </c>
      <c r="B297" s="152" t="s">
        <v>235</v>
      </c>
      <c r="C297" s="134">
        <v>418422</v>
      </c>
      <c r="D297" s="134">
        <v>148888.29999999999</v>
      </c>
      <c r="E297" s="153">
        <v>35.583286729665303</v>
      </c>
      <c r="F297" s="134">
        <v>25327.31</v>
      </c>
    </row>
    <row r="298" spans="1:6">
      <c r="A298" s="152"/>
      <c r="B298" s="152" t="s">
        <v>116</v>
      </c>
      <c r="C298" s="134">
        <v>-4076</v>
      </c>
      <c r="D298" s="134">
        <v>67540124.670000002</v>
      </c>
      <c r="E298" s="149" t="s">
        <v>175</v>
      </c>
      <c r="F298" s="134">
        <v>-15009999.85</v>
      </c>
    </row>
    <row r="299" spans="1:6">
      <c r="A299" s="152" t="s">
        <v>143</v>
      </c>
      <c r="B299" s="152" t="s">
        <v>117</v>
      </c>
      <c r="C299" s="134">
        <v>4076</v>
      </c>
      <c r="D299" s="148" t="s">
        <v>175</v>
      </c>
      <c r="E299" s="149" t="s">
        <v>175</v>
      </c>
      <c r="F299" s="148" t="s">
        <v>175</v>
      </c>
    </row>
    <row r="300" spans="1:6">
      <c r="A300" s="151" t="s">
        <v>118</v>
      </c>
      <c r="B300" s="152" t="s">
        <v>119</v>
      </c>
      <c r="C300" s="134">
        <v>4076</v>
      </c>
      <c r="D300" s="148" t="s">
        <v>175</v>
      </c>
      <c r="E300" s="149" t="s">
        <v>175</v>
      </c>
      <c r="F300" s="148" t="s">
        <v>175</v>
      </c>
    </row>
    <row r="301" spans="1:6" ht="26.4">
      <c r="A301" s="154" t="s">
        <v>242</v>
      </c>
      <c r="B301" s="152" t="s">
        <v>243</v>
      </c>
      <c r="C301" s="134">
        <v>4076</v>
      </c>
      <c r="D301" s="148" t="s">
        <v>175</v>
      </c>
      <c r="E301" s="149" t="s">
        <v>175</v>
      </c>
      <c r="F301" s="148" t="s">
        <v>175</v>
      </c>
    </row>
    <row r="302" spans="1:6" ht="26.4">
      <c r="A302" s="147"/>
      <c r="B302" s="147" t="s">
        <v>471</v>
      </c>
      <c r="C302" s="141"/>
      <c r="D302" s="141"/>
      <c r="E302" s="150"/>
      <c r="F302" s="141"/>
    </row>
    <row r="303" spans="1:6">
      <c r="A303" s="147" t="s">
        <v>163</v>
      </c>
      <c r="B303" s="147" t="s">
        <v>164</v>
      </c>
      <c r="C303" s="141">
        <v>11109592</v>
      </c>
      <c r="D303" s="141">
        <v>11109592</v>
      </c>
      <c r="E303" s="150">
        <v>100</v>
      </c>
      <c r="F303" s="141">
        <v>0</v>
      </c>
    </row>
    <row r="304" spans="1:6">
      <c r="A304" s="151" t="s">
        <v>165</v>
      </c>
      <c r="B304" s="152" t="s">
        <v>166</v>
      </c>
      <c r="C304" s="134">
        <v>12696</v>
      </c>
      <c r="D304" s="134">
        <v>12696</v>
      </c>
      <c r="E304" s="153">
        <v>100</v>
      </c>
      <c r="F304" s="134">
        <v>0</v>
      </c>
    </row>
    <row r="305" spans="1:6">
      <c r="A305" s="154" t="s">
        <v>457</v>
      </c>
      <c r="B305" s="152" t="s">
        <v>458</v>
      </c>
      <c r="C305" s="134">
        <v>12696</v>
      </c>
      <c r="D305" s="134">
        <v>12696</v>
      </c>
      <c r="E305" s="153">
        <v>100</v>
      </c>
      <c r="F305" s="134">
        <v>0</v>
      </c>
    </row>
    <row r="306" spans="1:6">
      <c r="A306" s="151" t="s">
        <v>190</v>
      </c>
      <c r="B306" s="152" t="s">
        <v>191</v>
      </c>
      <c r="C306" s="134">
        <v>11096896</v>
      </c>
      <c r="D306" s="134">
        <v>11096896</v>
      </c>
      <c r="E306" s="153">
        <v>100</v>
      </c>
      <c r="F306" s="134">
        <v>0</v>
      </c>
    </row>
    <row r="307" spans="1:6">
      <c r="A307" s="154" t="s">
        <v>192</v>
      </c>
      <c r="B307" s="152" t="s">
        <v>193</v>
      </c>
      <c r="C307" s="134">
        <v>11096896</v>
      </c>
      <c r="D307" s="134">
        <v>11096896</v>
      </c>
      <c r="E307" s="153">
        <v>100</v>
      </c>
      <c r="F307" s="134">
        <v>0</v>
      </c>
    </row>
    <row r="308" spans="1:6">
      <c r="A308" s="147" t="s">
        <v>459</v>
      </c>
      <c r="B308" s="147" t="s">
        <v>460</v>
      </c>
      <c r="C308" s="141">
        <v>11109592</v>
      </c>
      <c r="D308" s="141">
        <v>127816.39</v>
      </c>
      <c r="E308" s="150">
        <v>1.1505048070172199</v>
      </c>
      <c r="F308" s="141">
        <v>38258</v>
      </c>
    </row>
    <row r="309" spans="1:6">
      <c r="A309" s="151" t="s">
        <v>42</v>
      </c>
      <c r="B309" s="152" t="s">
        <v>57</v>
      </c>
      <c r="C309" s="134">
        <v>10898563</v>
      </c>
      <c r="D309" s="134">
        <v>118710.78</v>
      </c>
      <c r="E309" s="153">
        <v>1.0892333236959799</v>
      </c>
      <c r="F309" s="134">
        <v>36772.239999999998</v>
      </c>
    </row>
    <row r="310" spans="1:6">
      <c r="A310" s="154" t="s">
        <v>58</v>
      </c>
      <c r="B310" s="152" t="s">
        <v>59</v>
      </c>
      <c r="C310" s="134">
        <v>9457110</v>
      </c>
      <c r="D310" s="134">
        <v>115752.15</v>
      </c>
      <c r="E310" s="153">
        <v>1.2239695847885901</v>
      </c>
      <c r="F310" s="134">
        <v>36772.239999999998</v>
      </c>
    </row>
    <row r="311" spans="1:6">
      <c r="A311" s="155" t="s">
        <v>60</v>
      </c>
      <c r="B311" s="152" t="s">
        <v>61</v>
      </c>
      <c r="C311" s="134">
        <v>637246</v>
      </c>
      <c r="D311" s="134">
        <v>106635.77</v>
      </c>
      <c r="E311" s="153">
        <v>16.733846897430499</v>
      </c>
      <c r="F311" s="134">
        <v>30969.84</v>
      </c>
    </row>
    <row r="312" spans="1:6" s="166" customFormat="1">
      <c r="A312" s="155" t="s">
        <v>66</v>
      </c>
      <c r="B312" s="152" t="s">
        <v>67</v>
      </c>
      <c r="C312" s="134">
        <v>8819864</v>
      </c>
      <c r="D312" s="134">
        <v>9116.3799999999992</v>
      </c>
      <c r="E312" s="153">
        <v>0.10336191124943001</v>
      </c>
      <c r="F312" s="134">
        <v>5802.4</v>
      </c>
    </row>
    <row r="313" spans="1:6" s="166" customFormat="1">
      <c r="A313" s="155" t="s">
        <v>44</v>
      </c>
      <c r="B313" s="152" t="s">
        <v>76</v>
      </c>
      <c r="C313" s="134">
        <v>1257369</v>
      </c>
      <c r="D313" s="134">
        <v>0</v>
      </c>
      <c r="E313" s="153">
        <v>0</v>
      </c>
      <c r="F313" s="134">
        <v>0</v>
      </c>
    </row>
    <row r="314" spans="1:6">
      <c r="A314" s="156" t="s">
        <v>77</v>
      </c>
      <c r="B314" s="152" t="s">
        <v>78</v>
      </c>
      <c r="C314" s="134">
        <v>1257369</v>
      </c>
      <c r="D314" s="134">
        <v>0</v>
      </c>
      <c r="E314" s="153">
        <v>0</v>
      </c>
      <c r="F314" s="134">
        <v>0</v>
      </c>
    </row>
    <row r="315" spans="1:6" ht="26.4">
      <c r="A315" s="154" t="s">
        <v>93</v>
      </c>
      <c r="B315" s="152" t="s">
        <v>94</v>
      </c>
      <c r="C315" s="134">
        <v>18803</v>
      </c>
      <c r="D315" s="134">
        <v>2958.63</v>
      </c>
      <c r="E315" s="153">
        <v>15.734882731479001</v>
      </c>
      <c r="F315" s="134">
        <v>0</v>
      </c>
    </row>
    <row r="316" spans="1:6">
      <c r="A316" s="155" t="s">
        <v>95</v>
      </c>
      <c r="B316" s="152" t="s">
        <v>96</v>
      </c>
      <c r="C316" s="134">
        <v>18803</v>
      </c>
      <c r="D316" s="134">
        <v>2958.63</v>
      </c>
      <c r="E316" s="153">
        <v>15.734882731479001</v>
      </c>
      <c r="F316" s="134">
        <v>0</v>
      </c>
    </row>
    <row r="317" spans="1:6" ht="26.4">
      <c r="A317" s="154" t="s">
        <v>97</v>
      </c>
      <c r="B317" s="152" t="s">
        <v>98</v>
      </c>
      <c r="C317" s="134">
        <v>165281</v>
      </c>
      <c r="D317" s="134">
        <v>0</v>
      </c>
      <c r="E317" s="153">
        <v>0</v>
      </c>
      <c r="F317" s="134">
        <v>0</v>
      </c>
    </row>
    <row r="318" spans="1:6" ht="39.6">
      <c r="A318" s="155" t="s">
        <v>218</v>
      </c>
      <c r="B318" s="152" t="s">
        <v>219</v>
      </c>
      <c r="C318" s="134">
        <v>165281</v>
      </c>
      <c r="D318" s="134">
        <v>0</v>
      </c>
      <c r="E318" s="153">
        <v>0</v>
      </c>
      <c r="F318" s="134">
        <v>0</v>
      </c>
    </row>
    <row r="319" spans="1:6" s="166" customFormat="1" ht="39.6">
      <c r="A319" s="156" t="s">
        <v>220</v>
      </c>
      <c r="B319" s="152" t="s">
        <v>221</v>
      </c>
      <c r="C319" s="134">
        <v>165281</v>
      </c>
      <c r="D319" s="134">
        <v>0</v>
      </c>
      <c r="E319" s="153">
        <v>0</v>
      </c>
      <c r="F319" s="134">
        <v>0</v>
      </c>
    </row>
    <row r="320" spans="1:6">
      <c r="A320" s="151" t="s">
        <v>46</v>
      </c>
      <c r="B320" s="152" t="s">
        <v>109</v>
      </c>
      <c r="C320" s="134">
        <v>211029</v>
      </c>
      <c r="D320" s="134">
        <v>9105.61</v>
      </c>
      <c r="E320" s="153">
        <v>4.3148619384065698</v>
      </c>
      <c r="F320" s="134">
        <v>1485.76</v>
      </c>
    </row>
    <row r="321" spans="1:6">
      <c r="A321" s="154" t="s">
        <v>110</v>
      </c>
      <c r="B321" s="152" t="s">
        <v>111</v>
      </c>
      <c r="C321" s="134">
        <v>211029</v>
      </c>
      <c r="D321" s="134">
        <v>9105.61</v>
      </c>
      <c r="E321" s="153">
        <v>4.3148619384065698</v>
      </c>
      <c r="F321" s="134">
        <v>1485.76</v>
      </c>
    </row>
    <row r="322" spans="1:6">
      <c r="A322" s="152"/>
      <c r="B322" s="152" t="s">
        <v>116</v>
      </c>
      <c r="C322" s="134">
        <v>0</v>
      </c>
      <c r="D322" s="134">
        <v>10981775.609999999</v>
      </c>
      <c r="E322" s="149" t="s">
        <v>175</v>
      </c>
      <c r="F322" s="134">
        <v>-38258</v>
      </c>
    </row>
    <row r="323" spans="1:6">
      <c r="A323" s="147"/>
      <c r="B323" s="147" t="s">
        <v>472</v>
      </c>
      <c r="C323" s="141"/>
      <c r="D323" s="141"/>
      <c r="E323" s="150"/>
      <c r="F323" s="141"/>
    </row>
    <row r="324" spans="1:6">
      <c r="A324" s="147" t="s">
        <v>163</v>
      </c>
      <c r="B324" s="147" t="s">
        <v>164</v>
      </c>
      <c r="C324" s="141">
        <v>342854319</v>
      </c>
      <c r="D324" s="141">
        <v>342867157.10000002</v>
      </c>
      <c r="E324" s="150">
        <v>100.003744476674</v>
      </c>
      <c r="F324" s="141">
        <v>12253.92</v>
      </c>
    </row>
    <row r="325" spans="1:6">
      <c r="A325" s="151" t="s">
        <v>165</v>
      </c>
      <c r="B325" s="152" t="s">
        <v>166</v>
      </c>
      <c r="C325" s="134">
        <v>0</v>
      </c>
      <c r="D325" s="134">
        <v>12838.1</v>
      </c>
      <c r="E325" s="153">
        <v>0</v>
      </c>
      <c r="F325" s="134">
        <v>12253.92</v>
      </c>
    </row>
    <row r="326" spans="1:6">
      <c r="A326" s="154" t="s">
        <v>457</v>
      </c>
      <c r="B326" s="152" t="s">
        <v>458</v>
      </c>
      <c r="C326" s="134">
        <v>0</v>
      </c>
      <c r="D326" s="134">
        <v>12838.1</v>
      </c>
      <c r="E326" s="153">
        <v>0</v>
      </c>
      <c r="F326" s="134">
        <v>12253.92</v>
      </c>
    </row>
    <row r="327" spans="1:6">
      <c r="A327" s="151" t="s">
        <v>190</v>
      </c>
      <c r="B327" s="152" t="s">
        <v>191</v>
      </c>
      <c r="C327" s="134">
        <v>342854319</v>
      </c>
      <c r="D327" s="134">
        <v>342854319</v>
      </c>
      <c r="E327" s="153">
        <v>100</v>
      </c>
      <c r="F327" s="134">
        <v>0</v>
      </c>
    </row>
    <row r="328" spans="1:6" s="166" customFormat="1">
      <c r="A328" s="154" t="s">
        <v>192</v>
      </c>
      <c r="B328" s="152" t="s">
        <v>193</v>
      </c>
      <c r="C328" s="134">
        <v>342854319</v>
      </c>
      <c r="D328" s="134">
        <v>342854319</v>
      </c>
      <c r="E328" s="153">
        <v>100</v>
      </c>
      <c r="F328" s="134">
        <v>0</v>
      </c>
    </row>
    <row r="329" spans="1:6" s="166" customFormat="1">
      <c r="A329" s="147" t="s">
        <v>459</v>
      </c>
      <c r="B329" s="147" t="s">
        <v>460</v>
      </c>
      <c r="C329" s="141">
        <v>342854319</v>
      </c>
      <c r="D329" s="141">
        <v>21996825.73</v>
      </c>
      <c r="E329" s="150">
        <v>6.4157936799973596</v>
      </c>
      <c r="F329" s="141">
        <v>4151801.38</v>
      </c>
    </row>
    <row r="330" spans="1:6">
      <c r="A330" s="151" t="s">
        <v>42</v>
      </c>
      <c r="B330" s="152" t="s">
        <v>57</v>
      </c>
      <c r="C330" s="134">
        <v>342854319</v>
      </c>
      <c r="D330" s="134">
        <v>21996825.73</v>
      </c>
      <c r="E330" s="153">
        <v>6.4157936799973596</v>
      </c>
      <c r="F330" s="134">
        <v>4151801.38</v>
      </c>
    </row>
    <row r="331" spans="1:6">
      <c r="A331" s="154" t="s">
        <v>58</v>
      </c>
      <c r="B331" s="152" t="s">
        <v>59</v>
      </c>
      <c r="C331" s="134">
        <v>69431</v>
      </c>
      <c r="D331" s="134">
        <v>0</v>
      </c>
      <c r="E331" s="153">
        <v>0</v>
      </c>
      <c r="F331" s="134">
        <v>0</v>
      </c>
    </row>
    <row r="332" spans="1:6">
      <c r="A332" s="155" t="s">
        <v>66</v>
      </c>
      <c r="B332" s="152" t="s">
        <v>67</v>
      </c>
      <c r="C332" s="134">
        <v>69431</v>
      </c>
      <c r="D332" s="134">
        <v>0</v>
      </c>
      <c r="E332" s="153">
        <v>0</v>
      </c>
      <c r="F332" s="134">
        <v>0</v>
      </c>
    </row>
    <row r="333" spans="1:6">
      <c r="A333" s="155" t="s">
        <v>44</v>
      </c>
      <c r="B333" s="152" t="s">
        <v>76</v>
      </c>
      <c r="C333" s="134">
        <v>342464888</v>
      </c>
      <c r="D333" s="134">
        <v>21866395.539999999</v>
      </c>
      <c r="E333" s="153">
        <v>6.3850036328395801</v>
      </c>
      <c r="F333" s="134">
        <v>4065849.94</v>
      </c>
    </row>
    <row r="334" spans="1:6">
      <c r="A334" s="156" t="s">
        <v>77</v>
      </c>
      <c r="B334" s="152" t="s">
        <v>78</v>
      </c>
      <c r="C334" s="134">
        <v>342464888</v>
      </c>
      <c r="D334" s="134">
        <v>21866395.539999999</v>
      </c>
      <c r="E334" s="153">
        <v>6.3850036328395801</v>
      </c>
      <c r="F334" s="134">
        <v>4065849.94</v>
      </c>
    </row>
    <row r="335" spans="1:6" ht="26.4">
      <c r="A335" s="154" t="s">
        <v>97</v>
      </c>
      <c r="B335" s="152" t="s">
        <v>98</v>
      </c>
      <c r="C335" s="134">
        <v>320000</v>
      </c>
      <c r="D335" s="134">
        <v>130430.19</v>
      </c>
      <c r="E335" s="153">
        <v>40.759434374999998</v>
      </c>
      <c r="F335" s="134">
        <v>85951.44</v>
      </c>
    </row>
    <row r="336" spans="1:6" s="166" customFormat="1" ht="39.6">
      <c r="A336" s="155" t="s">
        <v>218</v>
      </c>
      <c r="B336" s="152" t="s">
        <v>219</v>
      </c>
      <c r="C336" s="134">
        <v>320000</v>
      </c>
      <c r="D336" s="134">
        <v>130430.19</v>
      </c>
      <c r="E336" s="153">
        <v>40.759434374999998</v>
      </c>
      <c r="F336" s="134">
        <v>85951.44</v>
      </c>
    </row>
    <row r="337" spans="1:6" ht="39.6">
      <c r="A337" s="156" t="s">
        <v>220</v>
      </c>
      <c r="B337" s="152" t="s">
        <v>221</v>
      </c>
      <c r="C337" s="134">
        <v>120000</v>
      </c>
      <c r="D337" s="134">
        <v>38398.949999999997</v>
      </c>
      <c r="E337" s="153">
        <v>31.999124999999999</v>
      </c>
      <c r="F337" s="134">
        <v>4115.4399999999996</v>
      </c>
    </row>
    <row r="338" spans="1:6" ht="66">
      <c r="A338" s="156" t="s">
        <v>222</v>
      </c>
      <c r="B338" s="152" t="s">
        <v>223</v>
      </c>
      <c r="C338" s="134">
        <v>200000</v>
      </c>
      <c r="D338" s="134">
        <v>92031.24</v>
      </c>
      <c r="E338" s="153">
        <v>46.015619999999998</v>
      </c>
      <c r="F338" s="134">
        <v>81836</v>
      </c>
    </row>
    <row r="339" spans="1:6">
      <c r="A339" s="152"/>
      <c r="B339" s="152" t="s">
        <v>116</v>
      </c>
      <c r="C339" s="134">
        <v>0</v>
      </c>
      <c r="D339" s="134">
        <v>320870331.37</v>
      </c>
      <c r="E339" s="149" t="s">
        <v>175</v>
      </c>
      <c r="F339" s="134">
        <v>-4139547.46</v>
      </c>
    </row>
    <row r="340" spans="1:6">
      <c r="A340" s="147"/>
      <c r="B340" s="147" t="s">
        <v>473</v>
      </c>
      <c r="C340" s="141"/>
      <c r="D340" s="141"/>
      <c r="E340" s="150"/>
      <c r="F340" s="141"/>
    </row>
    <row r="341" spans="1:6">
      <c r="A341" s="147" t="s">
        <v>163</v>
      </c>
      <c r="B341" s="147" t="s">
        <v>164</v>
      </c>
      <c r="C341" s="141">
        <v>253162505</v>
      </c>
      <c r="D341" s="141">
        <v>263833820.16</v>
      </c>
      <c r="E341" s="150">
        <v>104.21520365347899</v>
      </c>
      <c r="F341" s="141">
        <v>58054605.479999997</v>
      </c>
    </row>
    <row r="342" spans="1:6">
      <c r="A342" s="151" t="s">
        <v>165</v>
      </c>
      <c r="B342" s="152" t="s">
        <v>166</v>
      </c>
      <c r="C342" s="134">
        <v>0</v>
      </c>
      <c r="D342" s="134">
        <v>39818.870000000003</v>
      </c>
      <c r="E342" s="153">
        <v>0</v>
      </c>
      <c r="F342" s="134">
        <v>-11937.96</v>
      </c>
    </row>
    <row r="343" spans="1:6">
      <c r="A343" s="154" t="s">
        <v>457</v>
      </c>
      <c r="B343" s="152" t="s">
        <v>458</v>
      </c>
      <c r="C343" s="134">
        <v>0</v>
      </c>
      <c r="D343" s="134">
        <v>39818.870000000003</v>
      </c>
      <c r="E343" s="153">
        <v>0</v>
      </c>
      <c r="F343" s="134">
        <v>-11937.96</v>
      </c>
    </row>
    <row r="344" spans="1:6">
      <c r="A344" s="151" t="s">
        <v>190</v>
      </c>
      <c r="B344" s="152" t="s">
        <v>191</v>
      </c>
      <c r="C344" s="134">
        <v>253162505</v>
      </c>
      <c r="D344" s="134">
        <v>263794001.28999999</v>
      </c>
      <c r="E344" s="153">
        <v>104.199475072345</v>
      </c>
      <c r="F344" s="134">
        <v>58066543.439999998</v>
      </c>
    </row>
    <row r="345" spans="1:6">
      <c r="A345" s="154" t="s">
        <v>192</v>
      </c>
      <c r="B345" s="152" t="s">
        <v>193</v>
      </c>
      <c r="C345" s="134">
        <v>253162505</v>
      </c>
      <c r="D345" s="134">
        <v>253162505</v>
      </c>
      <c r="E345" s="153">
        <v>100</v>
      </c>
      <c r="F345" s="134">
        <v>58575129</v>
      </c>
    </row>
    <row r="346" spans="1:6">
      <c r="A346" s="154" t="s">
        <v>194</v>
      </c>
      <c r="B346" s="152" t="s">
        <v>195</v>
      </c>
      <c r="C346" s="134">
        <v>0</v>
      </c>
      <c r="D346" s="134">
        <v>10631496.289999999</v>
      </c>
      <c r="E346" s="153">
        <v>0</v>
      </c>
      <c r="F346" s="134">
        <v>-508585.56</v>
      </c>
    </row>
    <row r="347" spans="1:6">
      <c r="A347" s="147" t="s">
        <v>459</v>
      </c>
      <c r="B347" s="147" t="s">
        <v>460</v>
      </c>
      <c r="C347" s="141">
        <v>253162505</v>
      </c>
      <c r="D347" s="141">
        <v>70599052.260000005</v>
      </c>
      <c r="E347" s="150">
        <v>27.8868516726045</v>
      </c>
      <c r="F347" s="141">
        <v>19756337.079999998</v>
      </c>
    </row>
    <row r="348" spans="1:6">
      <c r="A348" s="151" t="s">
        <v>42</v>
      </c>
      <c r="B348" s="152" t="s">
        <v>57</v>
      </c>
      <c r="C348" s="134">
        <v>249917292</v>
      </c>
      <c r="D348" s="134">
        <v>69692906.159999996</v>
      </c>
      <c r="E348" s="153">
        <v>27.8863881735722</v>
      </c>
      <c r="F348" s="134">
        <v>19715921.059999999</v>
      </c>
    </row>
    <row r="349" spans="1:6">
      <c r="A349" s="154" t="s">
        <v>58</v>
      </c>
      <c r="B349" s="152" t="s">
        <v>59</v>
      </c>
      <c r="C349" s="134">
        <v>8020281</v>
      </c>
      <c r="D349" s="134">
        <v>2606378.7000000002</v>
      </c>
      <c r="E349" s="153">
        <v>32.497348908348698</v>
      </c>
      <c r="F349" s="134">
        <v>610608.28</v>
      </c>
    </row>
    <row r="350" spans="1:6">
      <c r="A350" s="155" t="s">
        <v>60</v>
      </c>
      <c r="B350" s="152" t="s">
        <v>61</v>
      </c>
      <c r="C350" s="134">
        <v>6464688</v>
      </c>
      <c r="D350" s="134">
        <v>2137215.48</v>
      </c>
      <c r="E350" s="153">
        <v>33.0598395467809</v>
      </c>
      <c r="F350" s="134">
        <v>493049.88</v>
      </c>
    </row>
    <row r="351" spans="1:6">
      <c r="A351" s="155" t="s">
        <v>66</v>
      </c>
      <c r="B351" s="152" t="s">
        <v>67</v>
      </c>
      <c r="C351" s="134">
        <v>1555593</v>
      </c>
      <c r="D351" s="134">
        <v>469163.22</v>
      </c>
      <c r="E351" s="153">
        <v>30.159766725615199</v>
      </c>
      <c r="F351" s="134">
        <v>117558.39999999999</v>
      </c>
    </row>
    <row r="352" spans="1:6">
      <c r="A352" s="155" t="s">
        <v>44</v>
      </c>
      <c r="B352" s="152" t="s">
        <v>76</v>
      </c>
      <c r="C352" s="134">
        <v>240220037</v>
      </c>
      <c r="D352" s="134">
        <v>66294071.909999996</v>
      </c>
      <c r="E352" s="153">
        <v>27.597228248699299</v>
      </c>
      <c r="F352" s="134">
        <v>18944750.030000001</v>
      </c>
    </row>
    <row r="353" spans="1:6">
      <c r="A353" s="156" t="s">
        <v>77</v>
      </c>
      <c r="B353" s="152" t="s">
        <v>78</v>
      </c>
      <c r="C353" s="134">
        <v>240220037</v>
      </c>
      <c r="D353" s="134">
        <v>66294071.909999996</v>
      </c>
      <c r="E353" s="153">
        <v>27.597228248699299</v>
      </c>
      <c r="F353" s="134">
        <v>18944750.030000001</v>
      </c>
    </row>
    <row r="354" spans="1:6" s="166" customFormat="1" ht="26.4">
      <c r="A354" s="154" t="s">
        <v>97</v>
      </c>
      <c r="B354" s="152" t="s">
        <v>98</v>
      </c>
      <c r="C354" s="134">
        <v>1676974</v>
      </c>
      <c r="D354" s="134">
        <v>792455.55</v>
      </c>
      <c r="E354" s="153">
        <v>47.255088629877399</v>
      </c>
      <c r="F354" s="134">
        <v>160562.75</v>
      </c>
    </row>
    <row r="355" spans="1:6" s="166" customFormat="1" ht="39.6">
      <c r="A355" s="155" t="s">
        <v>218</v>
      </c>
      <c r="B355" s="152" t="s">
        <v>219</v>
      </c>
      <c r="C355" s="134">
        <v>1676974</v>
      </c>
      <c r="D355" s="134">
        <v>792455.55</v>
      </c>
      <c r="E355" s="153">
        <v>47.255088629877399</v>
      </c>
      <c r="F355" s="134">
        <v>160562.75</v>
      </c>
    </row>
    <row r="356" spans="1:6" ht="39.6">
      <c r="A356" s="156" t="s">
        <v>220</v>
      </c>
      <c r="B356" s="152" t="s">
        <v>221</v>
      </c>
      <c r="C356" s="134">
        <v>61432</v>
      </c>
      <c r="D356" s="134">
        <v>21684.77</v>
      </c>
      <c r="E356" s="153">
        <v>35.2988182054955</v>
      </c>
      <c r="F356" s="134">
        <v>1353</v>
      </c>
    </row>
    <row r="357" spans="1:6" ht="66">
      <c r="A357" s="156" t="s">
        <v>222</v>
      </c>
      <c r="B357" s="152" t="s">
        <v>223</v>
      </c>
      <c r="C357" s="134">
        <v>1615542</v>
      </c>
      <c r="D357" s="134">
        <v>770770.78</v>
      </c>
      <c r="E357" s="153">
        <v>47.709733327886198</v>
      </c>
      <c r="F357" s="134">
        <v>159209.75</v>
      </c>
    </row>
    <row r="358" spans="1:6">
      <c r="A358" s="151" t="s">
        <v>46</v>
      </c>
      <c r="B358" s="152" t="s">
        <v>109</v>
      </c>
      <c r="C358" s="134">
        <v>3245213</v>
      </c>
      <c r="D358" s="134">
        <v>906146.1</v>
      </c>
      <c r="E358" s="153">
        <v>27.922546224238602</v>
      </c>
      <c r="F358" s="134">
        <v>40416.019999999997</v>
      </c>
    </row>
    <row r="359" spans="1:6">
      <c r="A359" s="154" t="s">
        <v>110</v>
      </c>
      <c r="B359" s="152" t="s">
        <v>111</v>
      </c>
      <c r="C359" s="134">
        <v>1573528</v>
      </c>
      <c r="D359" s="134">
        <v>112818.96</v>
      </c>
      <c r="E359" s="153">
        <v>7.1698094981468401</v>
      </c>
      <c r="F359" s="134">
        <v>0</v>
      </c>
    </row>
    <row r="360" spans="1:6">
      <c r="A360" s="154" t="s">
        <v>224</v>
      </c>
      <c r="B360" s="152" t="s">
        <v>225</v>
      </c>
      <c r="C360" s="134">
        <v>1671685</v>
      </c>
      <c r="D360" s="134">
        <v>793327.14</v>
      </c>
      <c r="E360" s="153">
        <v>47.456736167400003</v>
      </c>
      <c r="F360" s="134">
        <v>40416.019999999997</v>
      </c>
    </row>
    <row r="361" spans="1:6" ht="39.6">
      <c r="A361" s="155" t="s">
        <v>230</v>
      </c>
      <c r="B361" s="152" t="s">
        <v>231</v>
      </c>
      <c r="C361" s="134">
        <v>1671685</v>
      </c>
      <c r="D361" s="134">
        <v>793327.14</v>
      </c>
      <c r="E361" s="153">
        <v>47.456736167400003</v>
      </c>
      <c r="F361" s="134">
        <v>40416.019999999997</v>
      </c>
    </row>
    <row r="362" spans="1:6" s="166" customFormat="1" ht="39.6">
      <c r="A362" s="156" t="s">
        <v>232</v>
      </c>
      <c r="B362" s="152" t="s">
        <v>233</v>
      </c>
      <c r="C362" s="134">
        <v>1621685</v>
      </c>
      <c r="D362" s="134">
        <v>793093.26</v>
      </c>
      <c r="E362" s="153">
        <v>48.905506309795101</v>
      </c>
      <c r="F362" s="134">
        <v>40182.14</v>
      </c>
    </row>
    <row r="363" spans="1:6" ht="66">
      <c r="A363" s="156" t="s">
        <v>234</v>
      </c>
      <c r="B363" s="152" t="s">
        <v>235</v>
      </c>
      <c r="C363" s="134">
        <v>50000</v>
      </c>
      <c r="D363" s="134">
        <v>233.88</v>
      </c>
      <c r="E363" s="153">
        <v>0.46776000000000001</v>
      </c>
      <c r="F363" s="134">
        <v>233.88</v>
      </c>
    </row>
    <row r="364" spans="1:6">
      <c r="A364" s="152"/>
      <c r="B364" s="152" t="s">
        <v>116</v>
      </c>
      <c r="C364" s="134">
        <v>0</v>
      </c>
      <c r="D364" s="134">
        <v>193234767.90000001</v>
      </c>
      <c r="E364" s="149" t="s">
        <v>175</v>
      </c>
      <c r="F364" s="134">
        <v>38298268.399999999</v>
      </c>
    </row>
    <row r="365" spans="1:6" ht="26.4">
      <c r="A365" s="147"/>
      <c r="B365" s="147" t="s">
        <v>474</v>
      </c>
      <c r="C365" s="141"/>
      <c r="D365" s="141"/>
      <c r="E365" s="150"/>
      <c r="F365" s="141"/>
    </row>
    <row r="366" spans="1:6">
      <c r="A366" s="147" t="s">
        <v>163</v>
      </c>
      <c r="B366" s="147" t="s">
        <v>164</v>
      </c>
      <c r="C366" s="141">
        <v>41304493</v>
      </c>
      <c r="D366" s="141">
        <v>42286680.630000003</v>
      </c>
      <c r="E366" s="150">
        <v>102.37791958855399</v>
      </c>
      <c r="F366" s="141">
        <v>5274925.6399999997</v>
      </c>
    </row>
    <row r="367" spans="1:6">
      <c r="A367" s="151" t="s">
        <v>165</v>
      </c>
      <c r="B367" s="152" t="s">
        <v>166</v>
      </c>
      <c r="C367" s="134">
        <v>57950</v>
      </c>
      <c r="D367" s="134">
        <v>72414.289999999994</v>
      </c>
      <c r="E367" s="153">
        <v>124.95994823123399</v>
      </c>
      <c r="F367" s="134">
        <v>13874.61</v>
      </c>
    </row>
    <row r="368" spans="1:6">
      <c r="A368" s="154" t="s">
        <v>457</v>
      </c>
      <c r="B368" s="152" t="s">
        <v>458</v>
      </c>
      <c r="C368" s="134">
        <v>57950</v>
      </c>
      <c r="D368" s="134">
        <v>72414.289999999994</v>
      </c>
      <c r="E368" s="153">
        <v>124.95994823123399</v>
      </c>
      <c r="F368" s="134">
        <v>13874.61</v>
      </c>
    </row>
    <row r="369" spans="1:6">
      <c r="A369" s="151" t="s">
        <v>190</v>
      </c>
      <c r="B369" s="152" t="s">
        <v>191</v>
      </c>
      <c r="C369" s="134">
        <v>41246543</v>
      </c>
      <c r="D369" s="134">
        <v>42214266.340000004</v>
      </c>
      <c r="E369" s="153">
        <v>102.34619260091701</v>
      </c>
      <c r="F369" s="134">
        <v>5261051.03</v>
      </c>
    </row>
    <row r="370" spans="1:6">
      <c r="A370" s="154" t="s">
        <v>192</v>
      </c>
      <c r="B370" s="152" t="s">
        <v>193</v>
      </c>
      <c r="C370" s="134">
        <v>41246543</v>
      </c>
      <c r="D370" s="134">
        <v>41246543</v>
      </c>
      <c r="E370" s="153">
        <v>100</v>
      </c>
      <c r="F370" s="134">
        <v>4569621</v>
      </c>
    </row>
    <row r="371" spans="1:6">
      <c r="A371" s="154" t="s">
        <v>194</v>
      </c>
      <c r="B371" s="152" t="s">
        <v>195</v>
      </c>
      <c r="C371" s="134">
        <v>0</v>
      </c>
      <c r="D371" s="134">
        <v>967723.34</v>
      </c>
      <c r="E371" s="153">
        <v>0</v>
      </c>
      <c r="F371" s="134">
        <v>691430.03</v>
      </c>
    </row>
    <row r="372" spans="1:6">
      <c r="A372" s="147" t="s">
        <v>459</v>
      </c>
      <c r="B372" s="147" t="s">
        <v>460</v>
      </c>
      <c r="C372" s="141">
        <v>41304493</v>
      </c>
      <c r="D372" s="141">
        <v>10520298.449999999</v>
      </c>
      <c r="E372" s="150">
        <v>25.470106726645898</v>
      </c>
      <c r="F372" s="141">
        <v>1282714.44</v>
      </c>
    </row>
    <row r="373" spans="1:6">
      <c r="A373" s="151" t="s">
        <v>42</v>
      </c>
      <c r="B373" s="152" t="s">
        <v>57</v>
      </c>
      <c r="C373" s="134">
        <v>35765860</v>
      </c>
      <c r="D373" s="134">
        <v>8961751.7300000004</v>
      </c>
      <c r="E373" s="153">
        <v>25.056720934432999</v>
      </c>
      <c r="F373" s="134">
        <v>1121717.6299999999</v>
      </c>
    </row>
    <row r="374" spans="1:6">
      <c r="A374" s="154" t="s">
        <v>58</v>
      </c>
      <c r="B374" s="152" t="s">
        <v>59</v>
      </c>
      <c r="C374" s="134">
        <v>1530274</v>
      </c>
      <c r="D374" s="134">
        <v>565754.56000000006</v>
      </c>
      <c r="E374" s="153">
        <v>36.970801307478297</v>
      </c>
      <c r="F374" s="134">
        <v>140010.4</v>
      </c>
    </row>
    <row r="375" spans="1:6">
      <c r="A375" s="155" t="s">
        <v>60</v>
      </c>
      <c r="B375" s="152" t="s">
        <v>61</v>
      </c>
      <c r="C375" s="134">
        <v>1049205</v>
      </c>
      <c r="D375" s="134">
        <v>357728.77</v>
      </c>
      <c r="E375" s="153">
        <v>34.095221620179103</v>
      </c>
      <c r="F375" s="134">
        <v>103395.61</v>
      </c>
    </row>
    <row r="376" spans="1:6">
      <c r="A376" s="155" t="s">
        <v>66</v>
      </c>
      <c r="B376" s="152" t="s">
        <v>67</v>
      </c>
      <c r="C376" s="134">
        <v>481069</v>
      </c>
      <c r="D376" s="134">
        <v>208025.79</v>
      </c>
      <c r="E376" s="153">
        <v>43.242401817618699</v>
      </c>
      <c r="F376" s="134">
        <v>36614.79</v>
      </c>
    </row>
    <row r="377" spans="1:6">
      <c r="A377" s="155" t="s">
        <v>44</v>
      </c>
      <c r="B377" s="152" t="s">
        <v>76</v>
      </c>
      <c r="C377" s="134">
        <v>25003942</v>
      </c>
      <c r="D377" s="134">
        <v>6430928.5999999996</v>
      </c>
      <c r="E377" s="153">
        <v>25.719658924180798</v>
      </c>
      <c r="F377" s="134">
        <v>965944.28</v>
      </c>
    </row>
    <row r="378" spans="1:6">
      <c r="A378" s="156" t="s">
        <v>77</v>
      </c>
      <c r="B378" s="152" t="s">
        <v>78</v>
      </c>
      <c r="C378" s="134">
        <v>25003942</v>
      </c>
      <c r="D378" s="134">
        <v>6430928.5999999996</v>
      </c>
      <c r="E378" s="153">
        <v>25.719658924180798</v>
      </c>
      <c r="F378" s="134">
        <v>965944.28</v>
      </c>
    </row>
    <row r="379" spans="1:6" s="166" customFormat="1" ht="26.4">
      <c r="A379" s="154" t="s">
        <v>97</v>
      </c>
      <c r="B379" s="152" t="s">
        <v>98</v>
      </c>
      <c r="C379" s="134">
        <v>9231644</v>
      </c>
      <c r="D379" s="134">
        <v>1965068.57</v>
      </c>
      <c r="E379" s="153">
        <v>21.286225617018999</v>
      </c>
      <c r="F379" s="134">
        <v>15762.95</v>
      </c>
    </row>
    <row r="380" spans="1:6" s="166" customFormat="1" ht="39.6">
      <c r="A380" s="155" t="s">
        <v>218</v>
      </c>
      <c r="B380" s="152" t="s">
        <v>219</v>
      </c>
      <c r="C380" s="134">
        <v>9231644</v>
      </c>
      <c r="D380" s="134">
        <v>1965068.57</v>
      </c>
      <c r="E380" s="153">
        <v>21.286225617018999</v>
      </c>
      <c r="F380" s="134">
        <v>15762.95</v>
      </c>
    </row>
    <row r="381" spans="1:6" ht="39.6">
      <c r="A381" s="156" t="s">
        <v>220</v>
      </c>
      <c r="B381" s="152" t="s">
        <v>221</v>
      </c>
      <c r="C381" s="134">
        <v>116250</v>
      </c>
      <c r="D381" s="134">
        <v>10084.700000000001</v>
      </c>
      <c r="E381" s="153">
        <v>8.6750107526881699</v>
      </c>
      <c r="F381" s="134">
        <v>0</v>
      </c>
    </row>
    <row r="382" spans="1:6" ht="66">
      <c r="A382" s="156" t="s">
        <v>222</v>
      </c>
      <c r="B382" s="152" t="s">
        <v>223</v>
      </c>
      <c r="C382" s="134">
        <v>9115394</v>
      </c>
      <c r="D382" s="134">
        <v>1954983.87</v>
      </c>
      <c r="E382" s="153">
        <v>21.447058349864001</v>
      </c>
      <c r="F382" s="134">
        <v>15762.95</v>
      </c>
    </row>
    <row r="383" spans="1:6">
      <c r="A383" s="151" t="s">
        <v>46</v>
      </c>
      <c r="B383" s="152" t="s">
        <v>109</v>
      </c>
      <c r="C383" s="134">
        <v>5538633</v>
      </c>
      <c r="D383" s="134">
        <v>1558546.72</v>
      </c>
      <c r="E383" s="153">
        <v>28.139555735142601</v>
      </c>
      <c r="F383" s="134">
        <v>160996.81</v>
      </c>
    </row>
    <row r="384" spans="1:6">
      <c r="A384" s="154" t="s">
        <v>110</v>
      </c>
      <c r="B384" s="152" t="s">
        <v>111</v>
      </c>
      <c r="C384" s="134">
        <v>439915</v>
      </c>
      <c r="D384" s="134">
        <v>219744.54</v>
      </c>
      <c r="E384" s="153">
        <v>49.951590648193402</v>
      </c>
      <c r="F384" s="134">
        <v>122703.43</v>
      </c>
    </row>
    <row r="385" spans="1:6" s="166" customFormat="1">
      <c r="A385" s="154" t="s">
        <v>224</v>
      </c>
      <c r="B385" s="152" t="s">
        <v>225</v>
      </c>
      <c r="C385" s="134">
        <v>5098718</v>
      </c>
      <c r="D385" s="134">
        <v>1338802.18</v>
      </c>
      <c r="E385" s="153">
        <v>26.257623583026199</v>
      </c>
      <c r="F385" s="134">
        <v>38293.379999999997</v>
      </c>
    </row>
    <row r="386" spans="1:6" ht="39.6">
      <c r="A386" s="155" t="s">
        <v>230</v>
      </c>
      <c r="B386" s="152" t="s">
        <v>231</v>
      </c>
      <c r="C386" s="134">
        <v>5098718</v>
      </c>
      <c r="D386" s="134">
        <v>1338802.18</v>
      </c>
      <c r="E386" s="153">
        <v>26.257623583026199</v>
      </c>
      <c r="F386" s="134">
        <v>38293.379999999997</v>
      </c>
    </row>
    <row r="387" spans="1:6" ht="39.6">
      <c r="A387" s="156" t="s">
        <v>232</v>
      </c>
      <c r="B387" s="152" t="s">
        <v>233</v>
      </c>
      <c r="C387" s="134">
        <v>5098718</v>
      </c>
      <c r="D387" s="134">
        <v>1338802.18</v>
      </c>
      <c r="E387" s="153">
        <v>26.257623583026199</v>
      </c>
      <c r="F387" s="134">
        <v>38293.379999999997</v>
      </c>
    </row>
    <row r="388" spans="1:6">
      <c r="A388" s="152"/>
      <c r="B388" s="152" t="s">
        <v>116</v>
      </c>
      <c r="C388" s="134">
        <v>0</v>
      </c>
      <c r="D388" s="134">
        <v>31766382.18</v>
      </c>
      <c r="E388" s="149" t="s">
        <v>175</v>
      </c>
      <c r="F388" s="134">
        <v>3992211.2</v>
      </c>
    </row>
    <row r="389" spans="1:6">
      <c r="A389" s="147"/>
      <c r="B389" s="147" t="s">
        <v>475</v>
      </c>
      <c r="C389" s="141"/>
      <c r="D389" s="141"/>
      <c r="E389" s="150"/>
      <c r="F389" s="141"/>
    </row>
    <row r="390" spans="1:6">
      <c r="A390" s="147" t="s">
        <v>163</v>
      </c>
      <c r="B390" s="147" t="s">
        <v>164</v>
      </c>
      <c r="C390" s="141">
        <v>26614897</v>
      </c>
      <c r="D390" s="141">
        <v>7667367.2699999996</v>
      </c>
      <c r="E390" s="150">
        <v>28.808555111071801</v>
      </c>
      <c r="F390" s="141">
        <v>346157.09</v>
      </c>
    </row>
    <row r="391" spans="1:6">
      <c r="A391" s="151" t="s">
        <v>165</v>
      </c>
      <c r="B391" s="152" t="s">
        <v>166</v>
      </c>
      <c r="C391" s="134">
        <v>23332807</v>
      </c>
      <c r="D391" s="134">
        <v>4385277.2699999996</v>
      </c>
      <c r="E391" s="153">
        <v>18.794469392388201</v>
      </c>
      <c r="F391" s="134">
        <v>331157.09000000003</v>
      </c>
    </row>
    <row r="392" spans="1:6">
      <c r="A392" s="154" t="s">
        <v>457</v>
      </c>
      <c r="B392" s="152" t="s">
        <v>458</v>
      </c>
      <c r="C392" s="134">
        <v>23332807</v>
      </c>
      <c r="D392" s="134">
        <v>4385277.2699999996</v>
      </c>
      <c r="E392" s="153">
        <v>18.794469392388201</v>
      </c>
      <c r="F392" s="134">
        <v>331157.09000000003</v>
      </c>
    </row>
    <row r="393" spans="1:6">
      <c r="A393" s="151" t="s">
        <v>190</v>
      </c>
      <c r="B393" s="152" t="s">
        <v>191</v>
      </c>
      <c r="C393" s="134">
        <v>3282090</v>
      </c>
      <c r="D393" s="134">
        <v>3282090</v>
      </c>
      <c r="E393" s="153">
        <v>100</v>
      </c>
      <c r="F393" s="134">
        <v>15000</v>
      </c>
    </row>
    <row r="394" spans="1:6">
      <c r="A394" s="154" t="s">
        <v>192</v>
      </c>
      <c r="B394" s="152" t="s">
        <v>193</v>
      </c>
      <c r="C394" s="134">
        <v>3282090</v>
      </c>
      <c r="D394" s="134">
        <v>3282090</v>
      </c>
      <c r="E394" s="153">
        <v>100</v>
      </c>
      <c r="F394" s="134">
        <v>15000</v>
      </c>
    </row>
    <row r="395" spans="1:6">
      <c r="A395" s="147" t="s">
        <v>459</v>
      </c>
      <c r="B395" s="147" t="s">
        <v>460</v>
      </c>
      <c r="C395" s="141">
        <v>27495887</v>
      </c>
      <c r="D395" s="141">
        <v>3962636.92</v>
      </c>
      <c r="E395" s="150">
        <v>14.411744272879799</v>
      </c>
      <c r="F395" s="141">
        <v>484685.8</v>
      </c>
    </row>
    <row r="396" spans="1:6">
      <c r="A396" s="151" t="s">
        <v>42</v>
      </c>
      <c r="B396" s="152" t="s">
        <v>57</v>
      </c>
      <c r="C396" s="134">
        <v>27181258</v>
      </c>
      <c r="D396" s="134">
        <v>3909404.09</v>
      </c>
      <c r="E396" s="153">
        <v>14.382719482667101</v>
      </c>
      <c r="F396" s="134">
        <v>484685.8</v>
      </c>
    </row>
    <row r="397" spans="1:6">
      <c r="A397" s="154" t="s">
        <v>58</v>
      </c>
      <c r="B397" s="152" t="s">
        <v>59</v>
      </c>
      <c r="C397" s="134">
        <v>10782816</v>
      </c>
      <c r="D397" s="134">
        <v>3756442.16</v>
      </c>
      <c r="E397" s="153">
        <v>34.837301869938202</v>
      </c>
      <c r="F397" s="134">
        <v>484507.11</v>
      </c>
    </row>
    <row r="398" spans="1:6">
      <c r="A398" s="155" t="s">
        <v>60</v>
      </c>
      <c r="B398" s="152" t="s">
        <v>61</v>
      </c>
      <c r="C398" s="134">
        <v>2214029</v>
      </c>
      <c r="D398" s="134">
        <v>592198.35</v>
      </c>
      <c r="E398" s="153">
        <v>26.7475426021972</v>
      </c>
      <c r="F398" s="134">
        <v>148265.68</v>
      </c>
    </row>
    <row r="399" spans="1:6">
      <c r="A399" s="155" t="s">
        <v>66</v>
      </c>
      <c r="B399" s="152" t="s">
        <v>67</v>
      </c>
      <c r="C399" s="134">
        <v>8568787</v>
      </c>
      <c r="D399" s="134">
        <v>3164243.81</v>
      </c>
      <c r="E399" s="153">
        <v>36.927558241324</v>
      </c>
      <c r="F399" s="134">
        <v>336241.43</v>
      </c>
    </row>
    <row r="400" spans="1:6" s="166" customFormat="1">
      <c r="A400" s="155" t="s">
        <v>44</v>
      </c>
      <c r="B400" s="152" t="s">
        <v>76</v>
      </c>
      <c r="C400" s="134">
        <v>438523</v>
      </c>
      <c r="D400" s="134">
        <v>152783.24</v>
      </c>
      <c r="E400" s="153">
        <v>34.840416580202202</v>
      </c>
      <c r="F400" s="134">
        <v>0</v>
      </c>
    </row>
    <row r="401" spans="1:6" s="166" customFormat="1">
      <c r="A401" s="156" t="s">
        <v>77</v>
      </c>
      <c r="B401" s="152" t="s">
        <v>78</v>
      </c>
      <c r="C401" s="134">
        <v>438523</v>
      </c>
      <c r="D401" s="134">
        <v>152783.24</v>
      </c>
      <c r="E401" s="153">
        <v>34.840416580202202</v>
      </c>
      <c r="F401" s="134">
        <v>0</v>
      </c>
    </row>
    <row r="402" spans="1:6" ht="26.4">
      <c r="A402" s="154" t="s">
        <v>93</v>
      </c>
      <c r="B402" s="152" t="s">
        <v>94</v>
      </c>
      <c r="C402" s="134">
        <v>15959740</v>
      </c>
      <c r="D402" s="134">
        <v>0</v>
      </c>
      <c r="E402" s="153">
        <v>0</v>
      </c>
      <c r="F402" s="134">
        <v>0</v>
      </c>
    </row>
    <row r="403" spans="1:6">
      <c r="A403" s="155" t="s">
        <v>95</v>
      </c>
      <c r="B403" s="152" t="s">
        <v>96</v>
      </c>
      <c r="C403" s="134">
        <v>15959740</v>
      </c>
      <c r="D403" s="134">
        <v>0</v>
      </c>
      <c r="E403" s="153">
        <v>0</v>
      </c>
      <c r="F403" s="134">
        <v>0</v>
      </c>
    </row>
    <row r="404" spans="1:6" ht="26.4">
      <c r="A404" s="154" t="s">
        <v>97</v>
      </c>
      <c r="B404" s="152" t="s">
        <v>98</v>
      </c>
      <c r="C404" s="134">
        <v>179</v>
      </c>
      <c r="D404" s="134">
        <v>178.69</v>
      </c>
      <c r="E404" s="153">
        <v>99.826815642458101</v>
      </c>
      <c r="F404" s="134">
        <v>178.69</v>
      </c>
    </row>
    <row r="405" spans="1:6" ht="39.6">
      <c r="A405" s="155" t="s">
        <v>218</v>
      </c>
      <c r="B405" s="152" t="s">
        <v>219</v>
      </c>
      <c r="C405" s="134">
        <v>179</v>
      </c>
      <c r="D405" s="134">
        <v>178.69</v>
      </c>
      <c r="E405" s="153">
        <v>99.826815642458101</v>
      </c>
      <c r="F405" s="134">
        <v>178.69</v>
      </c>
    </row>
    <row r="406" spans="1:6" ht="66">
      <c r="A406" s="156" t="s">
        <v>222</v>
      </c>
      <c r="B406" s="152" t="s">
        <v>223</v>
      </c>
      <c r="C406" s="134">
        <v>179</v>
      </c>
      <c r="D406" s="134">
        <v>178.69</v>
      </c>
      <c r="E406" s="153">
        <v>99.826815642458101</v>
      </c>
      <c r="F406" s="134">
        <v>178.69</v>
      </c>
    </row>
    <row r="407" spans="1:6">
      <c r="A407" s="151" t="s">
        <v>46</v>
      </c>
      <c r="B407" s="152" t="s">
        <v>109</v>
      </c>
      <c r="C407" s="134">
        <v>314629</v>
      </c>
      <c r="D407" s="134">
        <v>53232.83</v>
      </c>
      <c r="E407" s="153">
        <v>16.919238213896399</v>
      </c>
      <c r="F407" s="134">
        <v>0</v>
      </c>
    </row>
    <row r="408" spans="1:6">
      <c r="A408" s="154" t="s">
        <v>110</v>
      </c>
      <c r="B408" s="152" t="s">
        <v>111</v>
      </c>
      <c r="C408" s="134">
        <v>314629</v>
      </c>
      <c r="D408" s="134">
        <v>53232.83</v>
      </c>
      <c r="E408" s="153">
        <v>16.919238213896399</v>
      </c>
      <c r="F408" s="134">
        <v>0</v>
      </c>
    </row>
    <row r="409" spans="1:6">
      <c r="A409" s="152"/>
      <c r="B409" s="152" t="s">
        <v>116</v>
      </c>
      <c r="C409" s="134">
        <v>-880990</v>
      </c>
      <c r="D409" s="134">
        <v>3704730.35</v>
      </c>
      <c r="E409" s="149" t="s">
        <v>175</v>
      </c>
      <c r="F409" s="134">
        <v>-138528.71</v>
      </c>
    </row>
    <row r="410" spans="1:6" s="166" customFormat="1">
      <c r="A410" s="152" t="s">
        <v>143</v>
      </c>
      <c r="B410" s="152" t="s">
        <v>117</v>
      </c>
      <c r="C410" s="134">
        <v>880990</v>
      </c>
      <c r="D410" s="148" t="s">
        <v>175</v>
      </c>
      <c r="E410" s="149" t="s">
        <v>175</v>
      </c>
      <c r="F410" s="148" t="s">
        <v>175</v>
      </c>
    </row>
    <row r="411" spans="1:6">
      <c r="A411" s="151" t="s">
        <v>118</v>
      </c>
      <c r="B411" s="152" t="s">
        <v>119</v>
      </c>
      <c r="C411" s="134">
        <v>880990</v>
      </c>
      <c r="D411" s="148" t="s">
        <v>175</v>
      </c>
      <c r="E411" s="149" t="s">
        <v>175</v>
      </c>
      <c r="F411" s="148" t="s">
        <v>175</v>
      </c>
    </row>
    <row r="412" spans="1:6" ht="26.4">
      <c r="A412" s="154" t="s">
        <v>244</v>
      </c>
      <c r="B412" s="152" t="s">
        <v>245</v>
      </c>
      <c r="C412" s="134">
        <v>880990</v>
      </c>
      <c r="D412" s="148" t="s">
        <v>175</v>
      </c>
      <c r="E412" s="149" t="s">
        <v>175</v>
      </c>
      <c r="F412" s="148" t="s">
        <v>175</v>
      </c>
    </row>
    <row r="413" spans="1:6">
      <c r="A413" s="147"/>
      <c r="B413" s="147" t="s">
        <v>476</v>
      </c>
      <c r="C413" s="141"/>
      <c r="D413" s="141"/>
      <c r="E413" s="150"/>
      <c r="F413" s="141"/>
    </row>
    <row r="414" spans="1:6">
      <c r="A414" s="147" t="s">
        <v>163</v>
      </c>
      <c r="B414" s="147" t="s">
        <v>164</v>
      </c>
      <c r="C414" s="141">
        <v>12684290</v>
      </c>
      <c r="D414" s="141">
        <v>8643136.0700000003</v>
      </c>
      <c r="E414" s="150">
        <v>68.140479837657494</v>
      </c>
      <c r="F414" s="141">
        <v>2876885.49</v>
      </c>
    </row>
    <row r="415" spans="1:6">
      <c r="A415" s="151" t="s">
        <v>48</v>
      </c>
      <c r="B415" s="152" t="s">
        <v>49</v>
      </c>
      <c r="C415" s="134">
        <v>0</v>
      </c>
      <c r="D415" s="134">
        <v>0</v>
      </c>
      <c r="E415" s="153">
        <v>0</v>
      </c>
      <c r="F415" s="134">
        <v>-237.74</v>
      </c>
    </row>
    <row r="416" spans="1:6">
      <c r="A416" s="151" t="s">
        <v>165</v>
      </c>
      <c r="B416" s="152" t="s">
        <v>166</v>
      </c>
      <c r="C416" s="134">
        <v>6495741</v>
      </c>
      <c r="D416" s="134">
        <v>2525016.94</v>
      </c>
      <c r="E416" s="153">
        <v>38.871884516331498</v>
      </c>
      <c r="F416" s="134">
        <v>229107.35</v>
      </c>
    </row>
    <row r="417" spans="1:6">
      <c r="A417" s="154" t="s">
        <v>457</v>
      </c>
      <c r="B417" s="152" t="s">
        <v>458</v>
      </c>
      <c r="C417" s="134">
        <v>6495741</v>
      </c>
      <c r="D417" s="134">
        <v>2525016.94</v>
      </c>
      <c r="E417" s="153">
        <v>38.871884516331498</v>
      </c>
      <c r="F417" s="134">
        <v>229107.35</v>
      </c>
    </row>
    <row r="418" spans="1:6">
      <c r="A418" s="151" t="s">
        <v>50</v>
      </c>
      <c r="B418" s="152" t="s">
        <v>51</v>
      </c>
      <c r="C418" s="134">
        <v>893808</v>
      </c>
      <c r="D418" s="134">
        <v>823378.13</v>
      </c>
      <c r="E418" s="153">
        <v>92.120246182625394</v>
      </c>
      <c r="F418" s="134">
        <v>240524.88</v>
      </c>
    </row>
    <row r="419" spans="1:6" ht="26.4">
      <c r="A419" s="154" t="s">
        <v>178</v>
      </c>
      <c r="B419" s="152" t="s">
        <v>179</v>
      </c>
      <c r="C419" s="134">
        <v>893808</v>
      </c>
      <c r="D419" s="134">
        <v>823378.13</v>
      </c>
      <c r="E419" s="153">
        <v>92.120246182625394</v>
      </c>
      <c r="F419" s="134">
        <v>240524.88</v>
      </c>
    </row>
    <row r="420" spans="1:6" ht="39.6">
      <c r="A420" s="155" t="s">
        <v>180</v>
      </c>
      <c r="B420" s="152" t="s">
        <v>181</v>
      </c>
      <c r="C420" s="134">
        <v>893808</v>
      </c>
      <c r="D420" s="134">
        <v>823378.13</v>
      </c>
      <c r="E420" s="153">
        <v>92.120246182625394</v>
      </c>
      <c r="F420" s="134">
        <v>240524.88</v>
      </c>
    </row>
    <row r="421" spans="1:6" ht="79.2">
      <c r="A421" s="156" t="s">
        <v>186</v>
      </c>
      <c r="B421" s="152" t="s">
        <v>187</v>
      </c>
      <c r="C421" s="134">
        <v>893808</v>
      </c>
      <c r="D421" s="134">
        <v>823378.13</v>
      </c>
      <c r="E421" s="153">
        <v>92.120246182625394</v>
      </c>
      <c r="F421" s="134">
        <v>240524.88</v>
      </c>
    </row>
    <row r="422" spans="1:6">
      <c r="A422" s="151" t="s">
        <v>190</v>
      </c>
      <c r="B422" s="152" t="s">
        <v>191</v>
      </c>
      <c r="C422" s="134">
        <v>5294741</v>
      </c>
      <c r="D422" s="134">
        <v>5294741</v>
      </c>
      <c r="E422" s="153">
        <v>100</v>
      </c>
      <c r="F422" s="134">
        <v>2407491</v>
      </c>
    </row>
    <row r="423" spans="1:6">
      <c r="A423" s="154" t="s">
        <v>192</v>
      </c>
      <c r="B423" s="152" t="s">
        <v>193</v>
      </c>
      <c r="C423" s="134">
        <v>5294741</v>
      </c>
      <c r="D423" s="134">
        <v>5294741</v>
      </c>
      <c r="E423" s="153">
        <v>100</v>
      </c>
      <c r="F423" s="134">
        <v>2407491</v>
      </c>
    </row>
    <row r="424" spans="1:6">
      <c r="A424" s="147" t="s">
        <v>459</v>
      </c>
      <c r="B424" s="147" t="s">
        <v>460</v>
      </c>
      <c r="C424" s="141">
        <v>23388858</v>
      </c>
      <c r="D424" s="141">
        <v>6070607.7400000002</v>
      </c>
      <c r="E424" s="150">
        <v>25.955126753089001</v>
      </c>
      <c r="F424" s="141">
        <v>2182679.89</v>
      </c>
    </row>
    <row r="425" spans="1:6">
      <c r="A425" s="151" t="s">
        <v>42</v>
      </c>
      <c r="B425" s="152" t="s">
        <v>57</v>
      </c>
      <c r="C425" s="134">
        <v>22208769</v>
      </c>
      <c r="D425" s="134">
        <v>6047043.8600000003</v>
      </c>
      <c r="E425" s="153">
        <v>27.2281811747423</v>
      </c>
      <c r="F425" s="134">
        <v>2180989.89</v>
      </c>
    </row>
    <row r="426" spans="1:6">
      <c r="A426" s="154" t="s">
        <v>58</v>
      </c>
      <c r="B426" s="152" t="s">
        <v>59</v>
      </c>
      <c r="C426" s="134">
        <v>3964834</v>
      </c>
      <c r="D426" s="134">
        <v>764970.47</v>
      </c>
      <c r="E426" s="153">
        <v>19.293883930575699</v>
      </c>
      <c r="F426" s="134">
        <v>224774.82</v>
      </c>
    </row>
    <row r="427" spans="1:6">
      <c r="A427" s="155" t="s">
        <v>60</v>
      </c>
      <c r="B427" s="152" t="s">
        <v>61</v>
      </c>
      <c r="C427" s="134">
        <v>2425146</v>
      </c>
      <c r="D427" s="134">
        <v>581532.46</v>
      </c>
      <c r="E427" s="153">
        <v>23.979276299241398</v>
      </c>
      <c r="F427" s="134">
        <v>194071.25</v>
      </c>
    </row>
    <row r="428" spans="1:6">
      <c r="A428" s="155" t="s">
        <v>66</v>
      </c>
      <c r="B428" s="152" t="s">
        <v>67</v>
      </c>
      <c r="C428" s="134">
        <v>1539688</v>
      </c>
      <c r="D428" s="134">
        <v>183438.01</v>
      </c>
      <c r="E428" s="153">
        <v>11.913972830859199</v>
      </c>
      <c r="F428" s="134">
        <v>30703.57</v>
      </c>
    </row>
    <row r="429" spans="1:6">
      <c r="A429" s="155" t="s">
        <v>44</v>
      </c>
      <c r="B429" s="152" t="s">
        <v>76</v>
      </c>
      <c r="C429" s="134">
        <v>2570083</v>
      </c>
      <c r="D429" s="134">
        <v>1021129.48</v>
      </c>
      <c r="E429" s="153">
        <v>39.731381437875697</v>
      </c>
      <c r="F429" s="134">
        <v>428079.87</v>
      </c>
    </row>
    <row r="430" spans="1:6">
      <c r="A430" s="156" t="s">
        <v>77</v>
      </c>
      <c r="B430" s="152" t="s">
        <v>78</v>
      </c>
      <c r="C430" s="134">
        <v>2570083</v>
      </c>
      <c r="D430" s="134">
        <v>1021129.48</v>
      </c>
      <c r="E430" s="153">
        <v>39.731381437875697</v>
      </c>
      <c r="F430" s="134">
        <v>428079.87</v>
      </c>
    </row>
    <row r="431" spans="1:6" s="166" customFormat="1" ht="26.4">
      <c r="A431" s="154" t="s">
        <v>93</v>
      </c>
      <c r="B431" s="152" t="s">
        <v>94</v>
      </c>
      <c r="C431" s="134">
        <v>4194209</v>
      </c>
      <c r="D431" s="134">
        <v>1872486.52</v>
      </c>
      <c r="E431" s="153">
        <v>44.644568737514</v>
      </c>
      <c r="F431" s="134">
        <v>468719.9</v>
      </c>
    </row>
    <row r="432" spans="1:6" s="166" customFormat="1">
      <c r="A432" s="155" t="s">
        <v>95</v>
      </c>
      <c r="B432" s="152" t="s">
        <v>96</v>
      </c>
      <c r="C432" s="134">
        <v>4194209</v>
      </c>
      <c r="D432" s="134">
        <v>1872486.52</v>
      </c>
      <c r="E432" s="153">
        <v>44.644568737514</v>
      </c>
      <c r="F432" s="134">
        <v>468719.9</v>
      </c>
    </row>
    <row r="433" spans="1:6" ht="26.4">
      <c r="A433" s="154" t="s">
        <v>97</v>
      </c>
      <c r="B433" s="152" t="s">
        <v>98</v>
      </c>
      <c r="C433" s="134">
        <v>11479643</v>
      </c>
      <c r="D433" s="134">
        <v>2388457.39</v>
      </c>
      <c r="E433" s="153">
        <v>20.806024978302901</v>
      </c>
      <c r="F433" s="134">
        <v>1059415.3</v>
      </c>
    </row>
    <row r="434" spans="1:6" ht="39.6">
      <c r="A434" s="155" t="s">
        <v>218</v>
      </c>
      <c r="B434" s="152" t="s">
        <v>219</v>
      </c>
      <c r="C434" s="134">
        <v>11479643</v>
      </c>
      <c r="D434" s="134">
        <v>2388457.39</v>
      </c>
      <c r="E434" s="153">
        <v>20.806024978302901</v>
      </c>
      <c r="F434" s="134">
        <v>1059415.3</v>
      </c>
    </row>
    <row r="435" spans="1:6" ht="39.6">
      <c r="A435" s="156" t="s">
        <v>220</v>
      </c>
      <c r="B435" s="152" t="s">
        <v>221</v>
      </c>
      <c r="C435" s="134">
        <v>6129957</v>
      </c>
      <c r="D435" s="134">
        <v>1098461.03</v>
      </c>
      <c r="E435" s="153">
        <v>17.919555226896399</v>
      </c>
      <c r="F435" s="134">
        <v>602946.24</v>
      </c>
    </row>
    <row r="436" spans="1:6" ht="66">
      <c r="A436" s="156" t="s">
        <v>222</v>
      </c>
      <c r="B436" s="152" t="s">
        <v>223</v>
      </c>
      <c r="C436" s="134">
        <v>5349686</v>
      </c>
      <c r="D436" s="134">
        <v>1289996.3600000001</v>
      </c>
      <c r="E436" s="153">
        <v>24.113496754762799</v>
      </c>
      <c r="F436" s="134">
        <v>456469.06</v>
      </c>
    </row>
    <row r="437" spans="1:6">
      <c r="A437" s="151" t="s">
        <v>46</v>
      </c>
      <c r="B437" s="152" t="s">
        <v>109</v>
      </c>
      <c r="C437" s="134">
        <v>1180089</v>
      </c>
      <c r="D437" s="134">
        <v>23563.88</v>
      </c>
      <c r="E437" s="153">
        <v>1.99678837782574</v>
      </c>
      <c r="F437" s="134">
        <v>1690</v>
      </c>
    </row>
    <row r="438" spans="1:6">
      <c r="A438" s="154" t="s">
        <v>110</v>
      </c>
      <c r="B438" s="152" t="s">
        <v>111</v>
      </c>
      <c r="C438" s="134">
        <v>1132902</v>
      </c>
      <c r="D438" s="134">
        <v>16676.88</v>
      </c>
      <c r="E438" s="153">
        <v>1.4720496565457599</v>
      </c>
      <c r="F438" s="134">
        <v>0</v>
      </c>
    </row>
    <row r="439" spans="1:6">
      <c r="A439" s="154" t="s">
        <v>224</v>
      </c>
      <c r="B439" s="152" t="s">
        <v>225</v>
      </c>
      <c r="C439" s="134">
        <v>47187</v>
      </c>
      <c r="D439" s="134">
        <v>6887</v>
      </c>
      <c r="E439" s="153">
        <v>14.5951215377117</v>
      </c>
      <c r="F439" s="134">
        <v>1690</v>
      </c>
    </row>
    <row r="440" spans="1:6" ht="39.6">
      <c r="A440" s="155" t="s">
        <v>230</v>
      </c>
      <c r="B440" s="152" t="s">
        <v>231</v>
      </c>
      <c r="C440" s="134">
        <v>47187</v>
      </c>
      <c r="D440" s="134">
        <v>6887</v>
      </c>
      <c r="E440" s="153">
        <v>14.5951215377117</v>
      </c>
      <c r="F440" s="134">
        <v>1690</v>
      </c>
    </row>
    <row r="441" spans="1:6" ht="66">
      <c r="A441" s="156" t="s">
        <v>234</v>
      </c>
      <c r="B441" s="152" t="s">
        <v>235</v>
      </c>
      <c r="C441" s="134">
        <v>47187</v>
      </c>
      <c r="D441" s="134">
        <v>6887</v>
      </c>
      <c r="E441" s="153">
        <v>14.5951215377117</v>
      </c>
      <c r="F441" s="134">
        <v>1690</v>
      </c>
    </row>
    <row r="442" spans="1:6">
      <c r="A442" s="152"/>
      <c r="B442" s="152" t="s">
        <v>116</v>
      </c>
      <c r="C442" s="134">
        <v>-10704568</v>
      </c>
      <c r="D442" s="134">
        <v>2572528.33</v>
      </c>
      <c r="E442" s="149" t="s">
        <v>175</v>
      </c>
      <c r="F442" s="134">
        <v>694205.6</v>
      </c>
    </row>
    <row r="443" spans="1:6">
      <c r="A443" s="152" t="s">
        <v>143</v>
      </c>
      <c r="B443" s="152" t="s">
        <v>117</v>
      </c>
      <c r="C443" s="134">
        <v>10704568</v>
      </c>
      <c r="D443" s="148" t="s">
        <v>175</v>
      </c>
      <c r="E443" s="149" t="s">
        <v>175</v>
      </c>
      <c r="F443" s="148" t="s">
        <v>175</v>
      </c>
    </row>
    <row r="444" spans="1:6">
      <c r="A444" s="151" t="s">
        <v>118</v>
      </c>
      <c r="B444" s="152" t="s">
        <v>119</v>
      </c>
      <c r="C444" s="134">
        <v>10704568</v>
      </c>
      <c r="D444" s="148" t="s">
        <v>175</v>
      </c>
      <c r="E444" s="149" t="s">
        <v>175</v>
      </c>
      <c r="F444" s="148" t="s">
        <v>175</v>
      </c>
    </row>
    <row r="445" spans="1:6" ht="26.4">
      <c r="A445" s="154" t="s">
        <v>244</v>
      </c>
      <c r="B445" s="152" t="s">
        <v>245</v>
      </c>
      <c r="C445" s="134">
        <v>10704568</v>
      </c>
      <c r="D445" s="148" t="s">
        <v>175</v>
      </c>
      <c r="E445" s="149" t="s">
        <v>175</v>
      </c>
      <c r="F445" s="148" t="s">
        <v>175</v>
      </c>
    </row>
    <row r="446" spans="1:6">
      <c r="A446" s="147"/>
      <c r="B446" s="147" t="s">
        <v>477</v>
      </c>
      <c r="C446" s="141"/>
      <c r="D446" s="141"/>
      <c r="E446" s="150"/>
      <c r="F446" s="141"/>
    </row>
    <row r="447" spans="1:6" s="166" customFormat="1">
      <c r="A447" s="147" t="s">
        <v>163</v>
      </c>
      <c r="B447" s="147" t="s">
        <v>164</v>
      </c>
      <c r="C447" s="141">
        <v>323315287</v>
      </c>
      <c r="D447" s="141">
        <v>314043624.87</v>
      </c>
      <c r="E447" s="150">
        <v>97.1323155746731</v>
      </c>
      <c r="F447" s="141">
        <v>13290204.949999999</v>
      </c>
    </row>
    <row r="448" spans="1:6">
      <c r="A448" s="151" t="s">
        <v>48</v>
      </c>
      <c r="B448" s="152" t="s">
        <v>49</v>
      </c>
      <c r="C448" s="134">
        <v>0</v>
      </c>
      <c r="D448" s="134">
        <v>36911.31</v>
      </c>
      <c r="E448" s="153">
        <v>0</v>
      </c>
      <c r="F448" s="134">
        <v>8148.42</v>
      </c>
    </row>
    <row r="449" spans="1:6">
      <c r="A449" s="151" t="s">
        <v>165</v>
      </c>
      <c r="B449" s="152" t="s">
        <v>166</v>
      </c>
      <c r="C449" s="134">
        <v>44813980</v>
      </c>
      <c r="D449" s="134">
        <v>35305373.759999998</v>
      </c>
      <c r="E449" s="153">
        <v>78.782053635941296</v>
      </c>
      <c r="F449" s="134">
        <v>6321091.6200000001</v>
      </c>
    </row>
    <row r="450" spans="1:6">
      <c r="A450" s="154" t="s">
        <v>457</v>
      </c>
      <c r="B450" s="152" t="s">
        <v>458</v>
      </c>
      <c r="C450" s="134">
        <v>44813980</v>
      </c>
      <c r="D450" s="134">
        <v>35305373.759999998</v>
      </c>
      <c r="E450" s="153">
        <v>78.782053635941296</v>
      </c>
      <c r="F450" s="134">
        <v>6321091.6200000001</v>
      </c>
    </row>
    <row r="451" spans="1:6">
      <c r="A451" s="151" t="s">
        <v>50</v>
      </c>
      <c r="B451" s="152" t="s">
        <v>51</v>
      </c>
      <c r="C451" s="134">
        <v>268920</v>
      </c>
      <c r="D451" s="134">
        <v>468952.8</v>
      </c>
      <c r="E451" s="153">
        <v>174.383757251227</v>
      </c>
      <c r="F451" s="134">
        <v>151657.91</v>
      </c>
    </row>
    <row r="452" spans="1:6">
      <c r="A452" s="154" t="s">
        <v>54</v>
      </c>
      <c r="B452" s="152" t="s">
        <v>55</v>
      </c>
      <c r="C452" s="134">
        <v>210000</v>
      </c>
      <c r="D452" s="134">
        <v>299000.93</v>
      </c>
      <c r="E452" s="153">
        <v>142.381395238095</v>
      </c>
      <c r="F452" s="134">
        <v>128351.51</v>
      </c>
    </row>
    <row r="453" spans="1:6">
      <c r="A453" s="155" t="s">
        <v>169</v>
      </c>
      <c r="B453" s="152" t="s">
        <v>170</v>
      </c>
      <c r="C453" s="134">
        <v>210000</v>
      </c>
      <c r="D453" s="134">
        <v>299000.93</v>
      </c>
      <c r="E453" s="153">
        <v>142.381395238095</v>
      </c>
      <c r="F453" s="134">
        <v>128351.51</v>
      </c>
    </row>
    <row r="454" spans="1:6" ht="52.8">
      <c r="A454" s="156" t="s">
        <v>176</v>
      </c>
      <c r="B454" s="152" t="s">
        <v>177</v>
      </c>
      <c r="C454" s="134">
        <v>210000</v>
      </c>
      <c r="D454" s="134">
        <v>299000.93</v>
      </c>
      <c r="E454" s="153">
        <v>142.381395238095</v>
      </c>
      <c r="F454" s="134">
        <v>128351.51</v>
      </c>
    </row>
    <row r="455" spans="1:6" ht="26.4">
      <c r="A455" s="154" t="s">
        <v>178</v>
      </c>
      <c r="B455" s="152" t="s">
        <v>179</v>
      </c>
      <c r="C455" s="134">
        <v>58920</v>
      </c>
      <c r="D455" s="134">
        <v>169951.87</v>
      </c>
      <c r="E455" s="153">
        <v>288.44512898845898</v>
      </c>
      <c r="F455" s="134">
        <v>23306.400000000001</v>
      </c>
    </row>
    <row r="456" spans="1:6" ht="39.6">
      <c r="A456" s="155" t="s">
        <v>180</v>
      </c>
      <c r="B456" s="152" t="s">
        <v>181</v>
      </c>
      <c r="C456" s="134">
        <v>58920</v>
      </c>
      <c r="D456" s="134">
        <v>169951.87</v>
      </c>
      <c r="E456" s="153">
        <v>288.44512898845898</v>
      </c>
      <c r="F456" s="134">
        <v>23306.400000000001</v>
      </c>
    </row>
    <row r="457" spans="1:6" ht="52.8">
      <c r="A457" s="156" t="s">
        <v>184</v>
      </c>
      <c r="B457" s="152" t="s">
        <v>185</v>
      </c>
      <c r="C457" s="134">
        <v>58920</v>
      </c>
      <c r="D457" s="134">
        <v>48200</v>
      </c>
      <c r="E457" s="153">
        <v>81.805838424982994</v>
      </c>
      <c r="F457" s="134">
        <v>0</v>
      </c>
    </row>
    <row r="458" spans="1:6" ht="79.2">
      <c r="A458" s="156" t="s">
        <v>186</v>
      </c>
      <c r="B458" s="152" t="s">
        <v>187</v>
      </c>
      <c r="C458" s="134">
        <v>0</v>
      </c>
      <c r="D458" s="134">
        <v>65880.899999999994</v>
      </c>
      <c r="E458" s="153">
        <v>0</v>
      </c>
      <c r="F458" s="134">
        <v>23306.400000000001</v>
      </c>
    </row>
    <row r="459" spans="1:6" ht="79.2">
      <c r="A459" s="156" t="s">
        <v>188</v>
      </c>
      <c r="B459" s="152" t="s">
        <v>189</v>
      </c>
      <c r="C459" s="134">
        <v>0</v>
      </c>
      <c r="D459" s="134">
        <v>55870.97</v>
      </c>
      <c r="E459" s="153">
        <v>0</v>
      </c>
      <c r="F459" s="134">
        <v>0</v>
      </c>
    </row>
    <row r="460" spans="1:6">
      <c r="A460" s="151" t="s">
        <v>190</v>
      </c>
      <c r="B460" s="152" t="s">
        <v>191</v>
      </c>
      <c r="C460" s="134">
        <v>278232387</v>
      </c>
      <c r="D460" s="134">
        <v>278232387</v>
      </c>
      <c r="E460" s="153">
        <v>100</v>
      </c>
      <c r="F460" s="134">
        <v>6809307</v>
      </c>
    </row>
    <row r="461" spans="1:6">
      <c r="A461" s="154" t="s">
        <v>192</v>
      </c>
      <c r="B461" s="152" t="s">
        <v>193</v>
      </c>
      <c r="C461" s="134">
        <v>278232387</v>
      </c>
      <c r="D461" s="134">
        <v>278232387</v>
      </c>
      <c r="E461" s="153">
        <v>100</v>
      </c>
      <c r="F461" s="134">
        <v>6809307</v>
      </c>
    </row>
    <row r="462" spans="1:6">
      <c r="A462" s="147" t="s">
        <v>459</v>
      </c>
      <c r="B462" s="147" t="s">
        <v>460</v>
      </c>
      <c r="C462" s="141">
        <v>354131647</v>
      </c>
      <c r="D462" s="141">
        <v>143907348.71000001</v>
      </c>
      <c r="E462" s="150">
        <v>40.636681281975299</v>
      </c>
      <c r="F462" s="141">
        <v>12174002.43</v>
      </c>
    </row>
    <row r="463" spans="1:6">
      <c r="A463" s="151" t="s">
        <v>42</v>
      </c>
      <c r="B463" s="152" t="s">
        <v>57</v>
      </c>
      <c r="C463" s="134">
        <v>269536062</v>
      </c>
      <c r="D463" s="134">
        <v>136133938.44</v>
      </c>
      <c r="E463" s="153">
        <v>50.506762408660499</v>
      </c>
      <c r="F463" s="134">
        <v>9697088.6699999999</v>
      </c>
    </row>
    <row r="464" spans="1:6">
      <c r="A464" s="154" t="s">
        <v>58</v>
      </c>
      <c r="B464" s="152" t="s">
        <v>59</v>
      </c>
      <c r="C464" s="134">
        <v>79996232</v>
      </c>
      <c r="D464" s="134">
        <v>25083903.649999999</v>
      </c>
      <c r="E464" s="153">
        <v>31.3563564468887</v>
      </c>
      <c r="F464" s="134">
        <v>6527033.3099999996</v>
      </c>
    </row>
    <row r="465" spans="1:6">
      <c r="A465" s="155" t="s">
        <v>60</v>
      </c>
      <c r="B465" s="152" t="s">
        <v>61</v>
      </c>
      <c r="C465" s="134">
        <v>40550428</v>
      </c>
      <c r="D465" s="134">
        <v>11496435.92</v>
      </c>
      <c r="E465" s="153">
        <v>28.3509607346191</v>
      </c>
      <c r="F465" s="134">
        <v>2449221.81</v>
      </c>
    </row>
    <row r="466" spans="1:6">
      <c r="A466" s="155" t="s">
        <v>66</v>
      </c>
      <c r="B466" s="152" t="s">
        <v>67</v>
      </c>
      <c r="C466" s="134">
        <v>39445804</v>
      </c>
      <c r="D466" s="134">
        <v>13587467.73</v>
      </c>
      <c r="E466" s="153">
        <v>34.4459140191438</v>
      </c>
      <c r="F466" s="134">
        <v>4077811.5</v>
      </c>
    </row>
    <row r="467" spans="1:6">
      <c r="A467" s="155" t="s">
        <v>44</v>
      </c>
      <c r="B467" s="152" t="s">
        <v>76</v>
      </c>
      <c r="C467" s="134">
        <v>145692120</v>
      </c>
      <c r="D467" s="134">
        <v>102347393.95999999</v>
      </c>
      <c r="E467" s="153">
        <v>70.249093746456595</v>
      </c>
      <c r="F467" s="134">
        <v>1768409.37</v>
      </c>
    </row>
    <row r="468" spans="1:6">
      <c r="A468" s="156" t="s">
        <v>77</v>
      </c>
      <c r="B468" s="152" t="s">
        <v>78</v>
      </c>
      <c r="C468" s="134">
        <v>145099693</v>
      </c>
      <c r="D468" s="134">
        <v>102328668.84</v>
      </c>
      <c r="E468" s="153">
        <v>70.523008508364001</v>
      </c>
      <c r="F468" s="134">
        <v>1759753.4</v>
      </c>
    </row>
    <row r="469" spans="1:6">
      <c r="A469" s="156" t="s">
        <v>81</v>
      </c>
      <c r="B469" s="152" t="s">
        <v>82</v>
      </c>
      <c r="C469" s="134">
        <v>592427</v>
      </c>
      <c r="D469" s="134">
        <v>18725.12</v>
      </c>
      <c r="E469" s="153">
        <v>3.16074723130445</v>
      </c>
      <c r="F469" s="134">
        <v>8655.9699999999993</v>
      </c>
    </row>
    <row r="470" spans="1:6" ht="26.4">
      <c r="A470" s="154" t="s">
        <v>93</v>
      </c>
      <c r="B470" s="152" t="s">
        <v>94</v>
      </c>
      <c r="C470" s="134">
        <v>3999648</v>
      </c>
      <c r="D470" s="134">
        <v>625359.44999999995</v>
      </c>
      <c r="E470" s="153">
        <v>15.6353621618702</v>
      </c>
      <c r="F470" s="134">
        <v>215071.27</v>
      </c>
    </row>
    <row r="471" spans="1:6">
      <c r="A471" s="155" t="s">
        <v>214</v>
      </c>
      <c r="B471" s="152" t="s">
        <v>215</v>
      </c>
      <c r="C471" s="134">
        <v>208556</v>
      </c>
      <c r="D471" s="134">
        <v>58708.59</v>
      </c>
      <c r="E471" s="153">
        <v>28.1500364410518</v>
      </c>
      <c r="F471" s="134">
        <v>58708.59</v>
      </c>
    </row>
    <row r="472" spans="1:6">
      <c r="A472" s="155" t="s">
        <v>95</v>
      </c>
      <c r="B472" s="152" t="s">
        <v>96</v>
      </c>
      <c r="C472" s="134">
        <v>3791092</v>
      </c>
      <c r="D472" s="134">
        <v>566650.86</v>
      </c>
      <c r="E472" s="153">
        <v>14.9469034251872</v>
      </c>
      <c r="F472" s="134">
        <v>156362.68</v>
      </c>
    </row>
    <row r="473" spans="1:6" s="166" customFormat="1" ht="26.4">
      <c r="A473" s="154" t="s">
        <v>97</v>
      </c>
      <c r="B473" s="152" t="s">
        <v>98</v>
      </c>
      <c r="C473" s="134">
        <v>39848062</v>
      </c>
      <c r="D473" s="134">
        <v>8077281.3799999999</v>
      </c>
      <c r="E473" s="153">
        <v>20.270198786580899</v>
      </c>
      <c r="F473" s="134">
        <v>1186574.72</v>
      </c>
    </row>
    <row r="474" spans="1:6">
      <c r="A474" s="155" t="s">
        <v>99</v>
      </c>
      <c r="B474" s="152" t="s">
        <v>100</v>
      </c>
      <c r="C474" s="134">
        <v>185</v>
      </c>
      <c r="D474" s="134">
        <v>0</v>
      </c>
      <c r="E474" s="153">
        <v>0</v>
      </c>
      <c r="F474" s="134">
        <v>0</v>
      </c>
    </row>
    <row r="475" spans="1:6" ht="26.4">
      <c r="A475" s="156" t="s">
        <v>216</v>
      </c>
      <c r="B475" s="152" t="s">
        <v>217</v>
      </c>
      <c r="C475" s="134">
        <v>185</v>
      </c>
      <c r="D475" s="134">
        <v>0</v>
      </c>
      <c r="E475" s="153">
        <v>0</v>
      </c>
      <c r="F475" s="134">
        <v>0</v>
      </c>
    </row>
    <row r="476" spans="1:6" ht="39.6">
      <c r="A476" s="155" t="s">
        <v>218</v>
      </c>
      <c r="B476" s="152" t="s">
        <v>219</v>
      </c>
      <c r="C476" s="134">
        <v>39842509</v>
      </c>
      <c r="D476" s="134">
        <v>8077281.3799999999</v>
      </c>
      <c r="E476" s="153">
        <v>20.2730239202556</v>
      </c>
      <c r="F476" s="134">
        <v>1186574.72</v>
      </c>
    </row>
    <row r="477" spans="1:6" ht="39.6">
      <c r="A477" s="156" t="s">
        <v>220</v>
      </c>
      <c r="B477" s="152" t="s">
        <v>221</v>
      </c>
      <c r="C477" s="134">
        <v>12421007</v>
      </c>
      <c r="D477" s="134">
        <v>1359009.04</v>
      </c>
      <c r="E477" s="153">
        <v>10.941214669631901</v>
      </c>
      <c r="F477" s="134">
        <v>132149.01</v>
      </c>
    </row>
    <row r="478" spans="1:6" ht="66">
      <c r="A478" s="156" t="s">
        <v>222</v>
      </c>
      <c r="B478" s="152" t="s">
        <v>223</v>
      </c>
      <c r="C478" s="134">
        <v>27421502</v>
      </c>
      <c r="D478" s="134">
        <v>6718272.3399999999</v>
      </c>
      <c r="E478" s="153">
        <v>24.500015863463599</v>
      </c>
      <c r="F478" s="134">
        <v>1054425.71</v>
      </c>
    </row>
    <row r="479" spans="1:6" ht="26.4">
      <c r="A479" s="155" t="s">
        <v>103</v>
      </c>
      <c r="B479" s="152" t="s">
        <v>104</v>
      </c>
      <c r="C479" s="134">
        <v>5368</v>
      </c>
      <c r="D479" s="134">
        <v>0</v>
      </c>
      <c r="E479" s="153">
        <v>0</v>
      </c>
      <c r="F479" s="134">
        <v>0</v>
      </c>
    </row>
    <row r="480" spans="1:6" ht="39.6">
      <c r="A480" s="156" t="s">
        <v>107</v>
      </c>
      <c r="B480" s="152" t="s">
        <v>108</v>
      </c>
      <c r="C480" s="134">
        <v>5368</v>
      </c>
      <c r="D480" s="134">
        <v>0</v>
      </c>
      <c r="E480" s="153">
        <v>0</v>
      </c>
      <c r="F480" s="134">
        <v>0</v>
      </c>
    </row>
    <row r="481" spans="1:6">
      <c r="A481" s="151" t="s">
        <v>46</v>
      </c>
      <c r="B481" s="152" t="s">
        <v>109</v>
      </c>
      <c r="C481" s="134">
        <v>84595585</v>
      </c>
      <c r="D481" s="134">
        <v>7773410.2699999996</v>
      </c>
      <c r="E481" s="153">
        <v>9.1889077544649602</v>
      </c>
      <c r="F481" s="134">
        <v>2476913.7599999998</v>
      </c>
    </row>
    <row r="482" spans="1:6">
      <c r="A482" s="154" t="s">
        <v>110</v>
      </c>
      <c r="B482" s="152" t="s">
        <v>111</v>
      </c>
      <c r="C482" s="134">
        <v>80001741</v>
      </c>
      <c r="D482" s="134">
        <v>7494979.2699999996</v>
      </c>
      <c r="E482" s="153">
        <v>9.3685202050790402</v>
      </c>
      <c r="F482" s="134">
        <v>2476913.7599999998</v>
      </c>
    </row>
    <row r="483" spans="1:6">
      <c r="A483" s="154" t="s">
        <v>224</v>
      </c>
      <c r="B483" s="152" t="s">
        <v>225</v>
      </c>
      <c r="C483" s="134">
        <v>4593844</v>
      </c>
      <c r="D483" s="134">
        <v>278431</v>
      </c>
      <c r="E483" s="153">
        <v>6.0609589703089597</v>
      </c>
      <c r="F483" s="134">
        <v>0</v>
      </c>
    </row>
    <row r="484" spans="1:6" ht="39.6">
      <c r="A484" s="155" t="s">
        <v>230</v>
      </c>
      <c r="B484" s="152" t="s">
        <v>231</v>
      </c>
      <c r="C484" s="134">
        <v>4593844</v>
      </c>
      <c r="D484" s="134">
        <v>278431</v>
      </c>
      <c r="E484" s="153">
        <v>6.0609589703089597</v>
      </c>
      <c r="F484" s="134">
        <v>0</v>
      </c>
    </row>
    <row r="485" spans="1:6" ht="39.6">
      <c r="A485" s="156" t="s">
        <v>232</v>
      </c>
      <c r="B485" s="152" t="s">
        <v>233</v>
      </c>
      <c r="C485" s="134">
        <v>1182544</v>
      </c>
      <c r="D485" s="134">
        <v>138431</v>
      </c>
      <c r="E485" s="153">
        <v>11.7062028981585</v>
      </c>
      <c r="F485" s="134">
        <v>0</v>
      </c>
    </row>
    <row r="486" spans="1:6" s="166" customFormat="1" ht="66">
      <c r="A486" s="156" t="s">
        <v>234</v>
      </c>
      <c r="B486" s="152" t="s">
        <v>235</v>
      </c>
      <c r="C486" s="134">
        <v>3411300</v>
      </c>
      <c r="D486" s="134">
        <v>140000</v>
      </c>
      <c r="E486" s="153">
        <v>4.1040072699557397</v>
      </c>
      <c r="F486" s="134">
        <v>0</v>
      </c>
    </row>
    <row r="487" spans="1:6">
      <c r="A487" s="152"/>
      <c r="B487" s="152" t="s">
        <v>116</v>
      </c>
      <c r="C487" s="134">
        <v>-30816360</v>
      </c>
      <c r="D487" s="134">
        <v>170136276.16</v>
      </c>
      <c r="E487" s="149" t="s">
        <v>175</v>
      </c>
      <c r="F487" s="134">
        <v>1116202.52</v>
      </c>
    </row>
    <row r="488" spans="1:6">
      <c r="A488" s="152" t="s">
        <v>143</v>
      </c>
      <c r="B488" s="152" t="s">
        <v>117</v>
      </c>
      <c r="C488" s="134">
        <v>30816360</v>
      </c>
      <c r="D488" s="148" t="s">
        <v>175</v>
      </c>
      <c r="E488" s="149" t="s">
        <v>175</v>
      </c>
      <c r="F488" s="148" t="s">
        <v>175</v>
      </c>
    </row>
    <row r="489" spans="1:6">
      <c r="A489" s="151" t="s">
        <v>118</v>
      </c>
      <c r="B489" s="152" t="s">
        <v>119</v>
      </c>
      <c r="C489" s="134">
        <v>30816360</v>
      </c>
      <c r="D489" s="148" t="s">
        <v>175</v>
      </c>
      <c r="E489" s="149" t="s">
        <v>175</v>
      </c>
      <c r="F489" s="148" t="s">
        <v>175</v>
      </c>
    </row>
    <row r="490" spans="1:6" ht="26.4">
      <c r="A490" s="154" t="s">
        <v>244</v>
      </c>
      <c r="B490" s="152" t="s">
        <v>245</v>
      </c>
      <c r="C490" s="134">
        <v>30816360</v>
      </c>
      <c r="D490" s="148" t="s">
        <v>175</v>
      </c>
      <c r="E490" s="149" t="s">
        <v>175</v>
      </c>
      <c r="F490" s="148" t="s">
        <v>175</v>
      </c>
    </row>
    <row r="491" spans="1:6">
      <c r="A491" s="147"/>
      <c r="B491" s="147" t="s">
        <v>478</v>
      </c>
      <c r="C491" s="141"/>
      <c r="D491" s="141"/>
      <c r="E491" s="150"/>
      <c r="F491" s="141"/>
    </row>
    <row r="492" spans="1:6">
      <c r="A492" s="147" t="s">
        <v>163</v>
      </c>
      <c r="B492" s="147" t="s">
        <v>164</v>
      </c>
      <c r="C492" s="141">
        <v>35520487</v>
      </c>
      <c r="D492" s="141">
        <v>33625597.75</v>
      </c>
      <c r="E492" s="150">
        <v>94.665362414653799</v>
      </c>
      <c r="F492" s="141">
        <v>3459899.24</v>
      </c>
    </row>
    <row r="493" spans="1:6">
      <c r="A493" s="151" t="s">
        <v>48</v>
      </c>
      <c r="B493" s="152" t="s">
        <v>49</v>
      </c>
      <c r="C493" s="134">
        <v>0</v>
      </c>
      <c r="D493" s="134">
        <v>0.04</v>
      </c>
      <c r="E493" s="153">
        <v>0</v>
      </c>
      <c r="F493" s="134">
        <v>-12.64</v>
      </c>
    </row>
    <row r="494" spans="1:6">
      <c r="A494" s="151" t="s">
        <v>165</v>
      </c>
      <c r="B494" s="152" t="s">
        <v>166</v>
      </c>
      <c r="C494" s="134">
        <v>4947106</v>
      </c>
      <c r="D494" s="134">
        <v>3067576.71</v>
      </c>
      <c r="E494" s="153">
        <v>62.007499131815599</v>
      </c>
      <c r="F494" s="134">
        <v>280310.88</v>
      </c>
    </row>
    <row r="495" spans="1:6">
      <c r="A495" s="154" t="s">
        <v>457</v>
      </c>
      <c r="B495" s="152" t="s">
        <v>458</v>
      </c>
      <c r="C495" s="134">
        <v>4947106</v>
      </c>
      <c r="D495" s="134">
        <v>3067576.71</v>
      </c>
      <c r="E495" s="153">
        <v>62.007499131815599</v>
      </c>
      <c r="F495" s="134">
        <v>280310.88</v>
      </c>
    </row>
    <row r="496" spans="1:6">
      <c r="A496" s="151" t="s">
        <v>50</v>
      </c>
      <c r="B496" s="152" t="s">
        <v>51</v>
      </c>
      <c r="C496" s="134">
        <v>19200</v>
      </c>
      <c r="D496" s="134">
        <v>3840</v>
      </c>
      <c r="E496" s="153">
        <v>20</v>
      </c>
      <c r="F496" s="134">
        <v>3840</v>
      </c>
    </row>
    <row r="497" spans="1:6">
      <c r="A497" s="154" t="s">
        <v>54</v>
      </c>
      <c r="B497" s="152" t="s">
        <v>55</v>
      </c>
      <c r="C497" s="134">
        <v>19200</v>
      </c>
      <c r="D497" s="134">
        <v>3840</v>
      </c>
      <c r="E497" s="153">
        <v>20</v>
      </c>
      <c r="F497" s="134">
        <v>3840</v>
      </c>
    </row>
    <row r="498" spans="1:6">
      <c r="A498" s="155" t="s">
        <v>169</v>
      </c>
      <c r="B498" s="152" t="s">
        <v>170</v>
      </c>
      <c r="C498" s="134">
        <v>19200</v>
      </c>
      <c r="D498" s="134">
        <v>3840</v>
      </c>
      <c r="E498" s="153">
        <v>20</v>
      </c>
      <c r="F498" s="134">
        <v>3840</v>
      </c>
    </row>
    <row r="499" spans="1:6" ht="26.4">
      <c r="A499" s="156" t="s">
        <v>171</v>
      </c>
      <c r="B499" s="152" t="s">
        <v>172</v>
      </c>
      <c r="C499" s="134">
        <v>19200</v>
      </c>
      <c r="D499" s="134">
        <v>3840</v>
      </c>
      <c r="E499" s="153">
        <v>20</v>
      </c>
      <c r="F499" s="134">
        <v>3840</v>
      </c>
    </row>
    <row r="500" spans="1:6">
      <c r="A500" s="151" t="s">
        <v>190</v>
      </c>
      <c r="B500" s="152" t="s">
        <v>191</v>
      </c>
      <c r="C500" s="134">
        <v>30554181</v>
      </c>
      <c r="D500" s="134">
        <v>30554181</v>
      </c>
      <c r="E500" s="153">
        <v>100</v>
      </c>
      <c r="F500" s="134">
        <v>3175761</v>
      </c>
    </row>
    <row r="501" spans="1:6">
      <c r="A501" s="154" t="s">
        <v>192</v>
      </c>
      <c r="B501" s="152" t="s">
        <v>193</v>
      </c>
      <c r="C501" s="134">
        <v>30554181</v>
      </c>
      <c r="D501" s="134">
        <v>30554181</v>
      </c>
      <c r="E501" s="153">
        <v>100</v>
      </c>
      <c r="F501" s="134">
        <v>3175761</v>
      </c>
    </row>
    <row r="502" spans="1:6">
      <c r="A502" s="147" t="s">
        <v>459</v>
      </c>
      <c r="B502" s="147" t="s">
        <v>460</v>
      </c>
      <c r="C502" s="141">
        <v>36371288</v>
      </c>
      <c r="D502" s="141">
        <v>9578381.9499999993</v>
      </c>
      <c r="E502" s="150">
        <v>26.335008949916801</v>
      </c>
      <c r="F502" s="141">
        <v>2088194.67</v>
      </c>
    </row>
    <row r="503" spans="1:6">
      <c r="A503" s="151" t="s">
        <v>42</v>
      </c>
      <c r="B503" s="152" t="s">
        <v>57</v>
      </c>
      <c r="C503" s="134">
        <v>28471888</v>
      </c>
      <c r="D503" s="134">
        <v>8283206.5700000003</v>
      </c>
      <c r="E503" s="153">
        <v>29.092579213573799</v>
      </c>
      <c r="F503" s="134">
        <v>1483009.91</v>
      </c>
    </row>
    <row r="504" spans="1:6">
      <c r="A504" s="154" t="s">
        <v>58</v>
      </c>
      <c r="B504" s="152" t="s">
        <v>59</v>
      </c>
      <c r="C504" s="134">
        <v>9846456</v>
      </c>
      <c r="D504" s="134">
        <v>1894194.85</v>
      </c>
      <c r="E504" s="153">
        <v>19.237326099867801</v>
      </c>
      <c r="F504" s="134">
        <v>597416.31000000006</v>
      </c>
    </row>
    <row r="505" spans="1:6">
      <c r="A505" s="155" t="s">
        <v>60</v>
      </c>
      <c r="B505" s="152" t="s">
        <v>61</v>
      </c>
      <c r="C505" s="134">
        <v>3557929</v>
      </c>
      <c r="D505" s="134">
        <v>1147703.3700000001</v>
      </c>
      <c r="E505" s="153">
        <v>32.257624308973</v>
      </c>
      <c r="F505" s="134">
        <v>291033.96000000002</v>
      </c>
    </row>
    <row r="506" spans="1:6">
      <c r="A506" s="155" t="s">
        <v>66</v>
      </c>
      <c r="B506" s="152" t="s">
        <v>67</v>
      </c>
      <c r="C506" s="134">
        <v>6288527</v>
      </c>
      <c r="D506" s="134">
        <v>746491.48</v>
      </c>
      <c r="E506" s="153">
        <v>11.870688954663001</v>
      </c>
      <c r="F506" s="134">
        <v>306382.34999999998</v>
      </c>
    </row>
    <row r="507" spans="1:6">
      <c r="A507" s="155" t="s">
        <v>44</v>
      </c>
      <c r="B507" s="152" t="s">
        <v>76</v>
      </c>
      <c r="C507" s="134">
        <v>9936276</v>
      </c>
      <c r="D507" s="134">
        <v>3000208.63</v>
      </c>
      <c r="E507" s="153">
        <v>30.194497717253402</v>
      </c>
      <c r="F507" s="134">
        <v>593904.55000000005</v>
      </c>
    </row>
    <row r="508" spans="1:6">
      <c r="A508" s="156" t="s">
        <v>77</v>
      </c>
      <c r="B508" s="152" t="s">
        <v>78</v>
      </c>
      <c r="C508" s="134">
        <v>9934246</v>
      </c>
      <c r="D508" s="134">
        <v>3000208.63</v>
      </c>
      <c r="E508" s="153">
        <v>30.200667770860498</v>
      </c>
      <c r="F508" s="134">
        <v>593904.55000000005</v>
      </c>
    </row>
    <row r="509" spans="1:6" s="166" customFormat="1">
      <c r="A509" s="156" t="s">
        <v>81</v>
      </c>
      <c r="B509" s="152" t="s">
        <v>82</v>
      </c>
      <c r="C509" s="134">
        <v>2030</v>
      </c>
      <c r="D509" s="134">
        <v>0</v>
      </c>
      <c r="E509" s="153">
        <v>0</v>
      </c>
      <c r="F509" s="134">
        <v>0</v>
      </c>
    </row>
    <row r="510" spans="1:6" s="166" customFormat="1" ht="26.4">
      <c r="A510" s="154" t="s">
        <v>93</v>
      </c>
      <c r="B510" s="152" t="s">
        <v>94</v>
      </c>
      <c r="C510" s="134">
        <v>1272561</v>
      </c>
      <c r="D510" s="134">
        <v>213473.26</v>
      </c>
      <c r="E510" s="153">
        <v>16.775090545757699</v>
      </c>
      <c r="F510" s="134">
        <v>86703.360000000001</v>
      </c>
    </row>
    <row r="511" spans="1:6">
      <c r="A511" s="155" t="s">
        <v>95</v>
      </c>
      <c r="B511" s="152" t="s">
        <v>96</v>
      </c>
      <c r="C511" s="134">
        <v>1272561</v>
      </c>
      <c r="D511" s="134">
        <v>213473.26</v>
      </c>
      <c r="E511" s="153">
        <v>16.775090545757699</v>
      </c>
      <c r="F511" s="134">
        <v>86703.360000000001</v>
      </c>
    </row>
    <row r="512" spans="1:6" ht="26.4">
      <c r="A512" s="154" t="s">
        <v>97</v>
      </c>
      <c r="B512" s="152" t="s">
        <v>98</v>
      </c>
      <c r="C512" s="134">
        <v>7416595</v>
      </c>
      <c r="D512" s="134">
        <v>3175329.83</v>
      </c>
      <c r="E512" s="153">
        <v>42.813849616973798</v>
      </c>
      <c r="F512" s="134">
        <v>204985.69</v>
      </c>
    </row>
    <row r="513" spans="1:6" ht="39.6">
      <c r="A513" s="155" t="s">
        <v>218</v>
      </c>
      <c r="B513" s="152" t="s">
        <v>219</v>
      </c>
      <c r="C513" s="134">
        <v>7416595</v>
      </c>
      <c r="D513" s="134">
        <v>3175329.83</v>
      </c>
      <c r="E513" s="153">
        <v>42.813849616973798</v>
      </c>
      <c r="F513" s="134">
        <v>204985.69</v>
      </c>
    </row>
    <row r="514" spans="1:6" ht="39.6">
      <c r="A514" s="156" t="s">
        <v>220</v>
      </c>
      <c r="B514" s="152" t="s">
        <v>221</v>
      </c>
      <c r="C514" s="134">
        <v>2495161</v>
      </c>
      <c r="D514" s="134">
        <v>395736.17</v>
      </c>
      <c r="E514" s="153">
        <v>15.860145698013101</v>
      </c>
      <c r="F514" s="134">
        <v>209630.69</v>
      </c>
    </row>
    <row r="515" spans="1:6" ht="66">
      <c r="A515" s="156" t="s">
        <v>222</v>
      </c>
      <c r="B515" s="152" t="s">
        <v>223</v>
      </c>
      <c r="C515" s="134">
        <v>4921434</v>
      </c>
      <c r="D515" s="134">
        <v>2779593.66</v>
      </c>
      <c r="E515" s="153">
        <v>56.479344434975701</v>
      </c>
      <c r="F515" s="134">
        <v>-4645</v>
      </c>
    </row>
    <row r="516" spans="1:6">
      <c r="A516" s="151" t="s">
        <v>46</v>
      </c>
      <c r="B516" s="152" t="s">
        <v>109</v>
      </c>
      <c r="C516" s="134">
        <v>7899400</v>
      </c>
      <c r="D516" s="134">
        <v>1295175.3799999999</v>
      </c>
      <c r="E516" s="153">
        <v>16.395870319264699</v>
      </c>
      <c r="F516" s="134">
        <v>605184.76</v>
      </c>
    </row>
    <row r="517" spans="1:6">
      <c r="A517" s="154" t="s">
        <v>110</v>
      </c>
      <c r="B517" s="152" t="s">
        <v>111</v>
      </c>
      <c r="C517" s="134">
        <v>7642255</v>
      </c>
      <c r="D517" s="134">
        <v>1038030.38</v>
      </c>
      <c r="E517" s="153">
        <v>13.582776026186</v>
      </c>
      <c r="F517" s="134">
        <v>593039.76</v>
      </c>
    </row>
    <row r="518" spans="1:6" s="166" customFormat="1">
      <c r="A518" s="154" t="s">
        <v>224</v>
      </c>
      <c r="B518" s="152" t="s">
        <v>225</v>
      </c>
      <c r="C518" s="134">
        <v>257145</v>
      </c>
      <c r="D518" s="134">
        <v>257145</v>
      </c>
      <c r="E518" s="153">
        <v>100</v>
      </c>
      <c r="F518" s="134">
        <v>12145</v>
      </c>
    </row>
    <row r="519" spans="1:6" ht="39.6">
      <c r="A519" s="155" t="s">
        <v>230</v>
      </c>
      <c r="B519" s="152" t="s">
        <v>231</v>
      </c>
      <c r="C519" s="134">
        <v>257145</v>
      </c>
      <c r="D519" s="134">
        <v>257145</v>
      </c>
      <c r="E519" s="153">
        <v>100</v>
      </c>
      <c r="F519" s="134">
        <v>12145</v>
      </c>
    </row>
    <row r="520" spans="1:6" ht="66">
      <c r="A520" s="156" t="s">
        <v>234</v>
      </c>
      <c r="B520" s="152" t="s">
        <v>235</v>
      </c>
      <c r="C520" s="134">
        <v>257145</v>
      </c>
      <c r="D520" s="134">
        <v>257145</v>
      </c>
      <c r="E520" s="153">
        <v>100</v>
      </c>
      <c r="F520" s="134">
        <v>12145</v>
      </c>
    </row>
    <row r="521" spans="1:6">
      <c r="A521" s="152"/>
      <c r="B521" s="152" t="s">
        <v>116</v>
      </c>
      <c r="C521" s="134">
        <v>-850801</v>
      </c>
      <c r="D521" s="134">
        <v>24047215.800000001</v>
      </c>
      <c r="E521" s="149" t="s">
        <v>175</v>
      </c>
      <c r="F521" s="134">
        <v>1371704.57</v>
      </c>
    </row>
    <row r="522" spans="1:6">
      <c r="A522" s="152" t="s">
        <v>143</v>
      </c>
      <c r="B522" s="152" t="s">
        <v>117</v>
      </c>
      <c r="C522" s="134">
        <v>850801</v>
      </c>
      <c r="D522" s="148" t="s">
        <v>175</v>
      </c>
      <c r="E522" s="149" t="s">
        <v>175</v>
      </c>
      <c r="F522" s="148" t="s">
        <v>175</v>
      </c>
    </row>
    <row r="523" spans="1:6">
      <c r="A523" s="151" t="s">
        <v>118</v>
      </c>
      <c r="B523" s="152" t="s">
        <v>119</v>
      </c>
      <c r="C523" s="134">
        <v>850801</v>
      </c>
      <c r="D523" s="148" t="s">
        <v>175</v>
      </c>
      <c r="E523" s="149" t="s">
        <v>175</v>
      </c>
      <c r="F523" s="148" t="s">
        <v>175</v>
      </c>
    </row>
    <row r="524" spans="1:6" ht="26.4">
      <c r="A524" s="154" t="s">
        <v>244</v>
      </c>
      <c r="B524" s="152" t="s">
        <v>245</v>
      </c>
      <c r="C524" s="134">
        <v>850801</v>
      </c>
      <c r="D524" s="148" t="s">
        <v>175</v>
      </c>
      <c r="E524" s="149" t="s">
        <v>175</v>
      </c>
      <c r="F524" s="148" t="s">
        <v>175</v>
      </c>
    </row>
    <row r="525" spans="1:6" ht="26.4">
      <c r="A525" s="147"/>
      <c r="B525" s="147" t="s">
        <v>479</v>
      </c>
      <c r="C525" s="141"/>
      <c r="D525" s="141"/>
      <c r="E525" s="150"/>
      <c r="F525" s="141"/>
    </row>
    <row r="526" spans="1:6">
      <c r="A526" s="147" t="s">
        <v>163</v>
      </c>
      <c r="B526" s="147" t="s">
        <v>164</v>
      </c>
      <c r="C526" s="141">
        <v>28820424</v>
      </c>
      <c r="D526" s="141">
        <v>28820424.039999999</v>
      </c>
      <c r="E526" s="150">
        <v>100.00000013879</v>
      </c>
      <c r="F526" s="141">
        <v>2930396.36</v>
      </c>
    </row>
    <row r="527" spans="1:6">
      <c r="A527" s="151" t="s">
        <v>48</v>
      </c>
      <c r="B527" s="152" t="s">
        <v>49</v>
      </c>
      <c r="C527" s="134">
        <v>0</v>
      </c>
      <c r="D527" s="134">
        <v>0.04</v>
      </c>
      <c r="E527" s="153">
        <v>0</v>
      </c>
      <c r="F527" s="134">
        <v>-12.64</v>
      </c>
    </row>
    <row r="528" spans="1:6">
      <c r="A528" s="151" t="s">
        <v>190</v>
      </c>
      <c r="B528" s="152" t="s">
        <v>191</v>
      </c>
      <c r="C528" s="134">
        <v>28820424</v>
      </c>
      <c r="D528" s="134">
        <v>28820424</v>
      </c>
      <c r="E528" s="153">
        <v>100</v>
      </c>
      <c r="F528" s="134">
        <v>2930409</v>
      </c>
    </row>
    <row r="529" spans="1:6">
      <c r="A529" s="154" t="s">
        <v>192</v>
      </c>
      <c r="B529" s="152" t="s">
        <v>193</v>
      </c>
      <c r="C529" s="134">
        <v>28820424</v>
      </c>
      <c r="D529" s="134">
        <v>28820424</v>
      </c>
      <c r="E529" s="153">
        <v>100</v>
      </c>
      <c r="F529" s="134">
        <v>2930409</v>
      </c>
    </row>
    <row r="530" spans="1:6">
      <c r="A530" s="147" t="s">
        <v>459</v>
      </c>
      <c r="B530" s="147" t="s">
        <v>460</v>
      </c>
      <c r="C530" s="141">
        <v>28820424</v>
      </c>
      <c r="D530" s="141">
        <v>8564181.0199999996</v>
      </c>
      <c r="E530" s="150">
        <v>29.715666292765199</v>
      </c>
      <c r="F530" s="141">
        <v>1890121.37</v>
      </c>
    </row>
    <row r="531" spans="1:6">
      <c r="A531" s="151" t="s">
        <v>42</v>
      </c>
      <c r="B531" s="152" t="s">
        <v>57</v>
      </c>
      <c r="C531" s="134">
        <v>22960286</v>
      </c>
      <c r="D531" s="134">
        <v>7633520.2999999998</v>
      </c>
      <c r="E531" s="153">
        <v>33.246625499351403</v>
      </c>
      <c r="F531" s="134">
        <v>1285376.45</v>
      </c>
    </row>
    <row r="532" spans="1:6">
      <c r="A532" s="154" t="s">
        <v>58</v>
      </c>
      <c r="B532" s="152" t="s">
        <v>59</v>
      </c>
      <c r="C532" s="134">
        <v>5544512</v>
      </c>
      <c r="D532" s="134">
        <v>1445485.84</v>
      </c>
      <c r="E532" s="153">
        <v>26.0705692403588</v>
      </c>
      <c r="F532" s="134">
        <v>486486.21</v>
      </c>
    </row>
    <row r="533" spans="1:6">
      <c r="A533" s="155" t="s">
        <v>60</v>
      </c>
      <c r="B533" s="152" t="s">
        <v>61</v>
      </c>
      <c r="C533" s="134">
        <v>2533406</v>
      </c>
      <c r="D533" s="134">
        <v>886542.91</v>
      </c>
      <c r="E533" s="153">
        <v>34.994111089971398</v>
      </c>
      <c r="F533" s="134">
        <v>219506.57</v>
      </c>
    </row>
    <row r="534" spans="1:6">
      <c r="A534" s="155" t="s">
        <v>66</v>
      </c>
      <c r="B534" s="152" t="s">
        <v>67</v>
      </c>
      <c r="C534" s="134">
        <v>3011106</v>
      </c>
      <c r="D534" s="134">
        <v>558942.93000000005</v>
      </c>
      <c r="E534" s="153">
        <v>18.562711840765498</v>
      </c>
      <c r="F534" s="134">
        <v>266979.64</v>
      </c>
    </row>
    <row r="535" spans="1:6">
      <c r="A535" s="155" t="s">
        <v>44</v>
      </c>
      <c r="B535" s="152" t="s">
        <v>76</v>
      </c>
      <c r="C535" s="134">
        <v>9734246</v>
      </c>
      <c r="D535" s="134">
        <v>3000208.63</v>
      </c>
      <c r="E535" s="153">
        <v>30.821171254558401</v>
      </c>
      <c r="F535" s="134">
        <v>593904.55000000005</v>
      </c>
    </row>
    <row r="536" spans="1:6">
      <c r="A536" s="156" t="s">
        <v>77</v>
      </c>
      <c r="B536" s="152" t="s">
        <v>78</v>
      </c>
      <c r="C536" s="134">
        <v>9734246</v>
      </c>
      <c r="D536" s="134">
        <v>3000208.63</v>
      </c>
      <c r="E536" s="153">
        <v>30.821171254558401</v>
      </c>
      <c r="F536" s="134">
        <v>593904.55000000005</v>
      </c>
    </row>
    <row r="537" spans="1:6" s="166" customFormat="1" ht="26.4">
      <c r="A537" s="154" t="s">
        <v>93</v>
      </c>
      <c r="B537" s="152" t="s">
        <v>94</v>
      </c>
      <c r="C537" s="134">
        <v>264933</v>
      </c>
      <c r="D537" s="134">
        <v>12496</v>
      </c>
      <c r="E537" s="153">
        <v>4.7166642132161698</v>
      </c>
      <c r="F537" s="134">
        <v>0</v>
      </c>
    </row>
    <row r="538" spans="1:6" s="166" customFormat="1">
      <c r="A538" s="155" t="s">
        <v>95</v>
      </c>
      <c r="B538" s="152" t="s">
        <v>96</v>
      </c>
      <c r="C538" s="134">
        <v>264933</v>
      </c>
      <c r="D538" s="134">
        <v>12496</v>
      </c>
      <c r="E538" s="153">
        <v>4.7166642132161698</v>
      </c>
      <c r="F538" s="134">
        <v>0</v>
      </c>
    </row>
    <row r="539" spans="1:6" ht="26.4">
      <c r="A539" s="154" t="s">
        <v>97</v>
      </c>
      <c r="B539" s="152" t="s">
        <v>98</v>
      </c>
      <c r="C539" s="134">
        <v>7416595</v>
      </c>
      <c r="D539" s="134">
        <v>3175329.83</v>
      </c>
      <c r="E539" s="153">
        <v>42.813849616973798</v>
      </c>
      <c r="F539" s="134">
        <v>204985.69</v>
      </c>
    </row>
    <row r="540" spans="1:6" ht="39.6">
      <c r="A540" s="155" t="s">
        <v>218</v>
      </c>
      <c r="B540" s="152" t="s">
        <v>219</v>
      </c>
      <c r="C540" s="134">
        <v>7416595</v>
      </c>
      <c r="D540" s="134">
        <v>3175329.83</v>
      </c>
      <c r="E540" s="153">
        <v>42.813849616973798</v>
      </c>
      <c r="F540" s="134">
        <v>204985.69</v>
      </c>
    </row>
    <row r="541" spans="1:6" ht="39.6">
      <c r="A541" s="156" t="s">
        <v>220</v>
      </c>
      <c r="B541" s="152" t="s">
        <v>221</v>
      </c>
      <c r="C541" s="134">
        <v>2495161</v>
      </c>
      <c r="D541" s="134">
        <v>395736.17</v>
      </c>
      <c r="E541" s="153">
        <v>15.860145698013101</v>
      </c>
      <c r="F541" s="134">
        <v>209630.69</v>
      </c>
    </row>
    <row r="542" spans="1:6" ht="66">
      <c r="A542" s="156" t="s">
        <v>222</v>
      </c>
      <c r="B542" s="152" t="s">
        <v>223</v>
      </c>
      <c r="C542" s="134">
        <v>4921434</v>
      </c>
      <c r="D542" s="134">
        <v>2779593.66</v>
      </c>
      <c r="E542" s="153">
        <v>56.479344434975701</v>
      </c>
      <c r="F542" s="134">
        <v>-4645</v>
      </c>
    </row>
    <row r="543" spans="1:6">
      <c r="A543" s="151" t="s">
        <v>46</v>
      </c>
      <c r="B543" s="152" t="s">
        <v>109</v>
      </c>
      <c r="C543" s="134">
        <v>5860138</v>
      </c>
      <c r="D543" s="134">
        <v>930660.72</v>
      </c>
      <c r="E543" s="153">
        <v>15.881208258235599</v>
      </c>
      <c r="F543" s="134">
        <v>604744.92000000004</v>
      </c>
    </row>
    <row r="544" spans="1:6">
      <c r="A544" s="154" t="s">
        <v>110</v>
      </c>
      <c r="B544" s="152" t="s">
        <v>111</v>
      </c>
      <c r="C544" s="134">
        <v>5602993</v>
      </c>
      <c r="D544" s="134">
        <v>673515.72</v>
      </c>
      <c r="E544" s="153">
        <v>12.0206418248247</v>
      </c>
      <c r="F544" s="134">
        <v>592599.92000000004</v>
      </c>
    </row>
    <row r="545" spans="1:6">
      <c r="A545" s="154" t="s">
        <v>224</v>
      </c>
      <c r="B545" s="152" t="s">
        <v>225</v>
      </c>
      <c r="C545" s="134">
        <v>257145</v>
      </c>
      <c r="D545" s="134">
        <v>257145</v>
      </c>
      <c r="E545" s="153">
        <v>100</v>
      </c>
      <c r="F545" s="134">
        <v>12145</v>
      </c>
    </row>
    <row r="546" spans="1:6" ht="39.6">
      <c r="A546" s="155" t="s">
        <v>230</v>
      </c>
      <c r="B546" s="152" t="s">
        <v>231</v>
      </c>
      <c r="C546" s="134">
        <v>257145</v>
      </c>
      <c r="D546" s="134">
        <v>257145</v>
      </c>
      <c r="E546" s="153">
        <v>100</v>
      </c>
      <c r="F546" s="134">
        <v>12145</v>
      </c>
    </row>
    <row r="547" spans="1:6" s="166" customFormat="1" ht="66">
      <c r="A547" s="156" t="s">
        <v>234</v>
      </c>
      <c r="B547" s="152" t="s">
        <v>235</v>
      </c>
      <c r="C547" s="134">
        <v>257145</v>
      </c>
      <c r="D547" s="134">
        <v>257145</v>
      </c>
      <c r="E547" s="153">
        <v>100</v>
      </c>
      <c r="F547" s="134">
        <v>12145</v>
      </c>
    </row>
    <row r="548" spans="1:6">
      <c r="A548" s="152"/>
      <c r="B548" s="152" t="s">
        <v>116</v>
      </c>
      <c r="C548" s="134">
        <v>0</v>
      </c>
      <c r="D548" s="134">
        <v>20256243.02</v>
      </c>
      <c r="E548" s="149" t="s">
        <v>175</v>
      </c>
      <c r="F548" s="134">
        <v>1040274.99</v>
      </c>
    </row>
    <row r="549" spans="1:6">
      <c r="A549" s="147"/>
      <c r="B549" s="147" t="s">
        <v>480</v>
      </c>
      <c r="C549" s="141"/>
      <c r="D549" s="141"/>
      <c r="E549" s="150"/>
      <c r="F549" s="141"/>
    </row>
    <row r="550" spans="1:6">
      <c r="A550" s="147" t="s">
        <v>163</v>
      </c>
      <c r="B550" s="147" t="s">
        <v>164</v>
      </c>
      <c r="C550" s="141">
        <v>6700063</v>
      </c>
      <c r="D550" s="141">
        <v>4805173.71</v>
      </c>
      <c r="E550" s="150">
        <v>71.718336230569804</v>
      </c>
      <c r="F550" s="141">
        <v>529502.88</v>
      </c>
    </row>
    <row r="551" spans="1:6">
      <c r="A551" s="151" t="s">
        <v>165</v>
      </c>
      <c r="B551" s="152" t="s">
        <v>166</v>
      </c>
      <c r="C551" s="134">
        <v>4947106</v>
      </c>
      <c r="D551" s="134">
        <v>3067576.71</v>
      </c>
      <c r="E551" s="153">
        <v>62.007499131815599</v>
      </c>
      <c r="F551" s="134">
        <v>280310.88</v>
      </c>
    </row>
    <row r="552" spans="1:6">
      <c r="A552" s="154" t="s">
        <v>457</v>
      </c>
      <c r="B552" s="152" t="s">
        <v>458</v>
      </c>
      <c r="C552" s="134">
        <v>4947106</v>
      </c>
      <c r="D552" s="134">
        <v>3067576.71</v>
      </c>
      <c r="E552" s="153">
        <v>62.007499131815599</v>
      </c>
      <c r="F552" s="134">
        <v>280310.88</v>
      </c>
    </row>
    <row r="553" spans="1:6">
      <c r="A553" s="151" t="s">
        <v>50</v>
      </c>
      <c r="B553" s="152" t="s">
        <v>51</v>
      </c>
      <c r="C553" s="134">
        <v>19200</v>
      </c>
      <c r="D553" s="134">
        <v>3840</v>
      </c>
      <c r="E553" s="153">
        <v>20</v>
      </c>
      <c r="F553" s="134">
        <v>3840</v>
      </c>
    </row>
    <row r="554" spans="1:6">
      <c r="A554" s="154" t="s">
        <v>54</v>
      </c>
      <c r="B554" s="152" t="s">
        <v>55</v>
      </c>
      <c r="C554" s="134">
        <v>19200</v>
      </c>
      <c r="D554" s="134">
        <v>3840</v>
      </c>
      <c r="E554" s="153">
        <v>20</v>
      </c>
      <c r="F554" s="134">
        <v>3840</v>
      </c>
    </row>
    <row r="555" spans="1:6">
      <c r="A555" s="155" t="s">
        <v>169</v>
      </c>
      <c r="B555" s="152" t="s">
        <v>170</v>
      </c>
      <c r="C555" s="134">
        <v>19200</v>
      </c>
      <c r="D555" s="134">
        <v>3840</v>
      </c>
      <c r="E555" s="153">
        <v>20</v>
      </c>
      <c r="F555" s="134">
        <v>3840</v>
      </c>
    </row>
    <row r="556" spans="1:6" ht="26.4">
      <c r="A556" s="156" t="s">
        <v>171</v>
      </c>
      <c r="B556" s="152" t="s">
        <v>172</v>
      </c>
      <c r="C556" s="134">
        <v>19200</v>
      </c>
      <c r="D556" s="134">
        <v>3840</v>
      </c>
      <c r="E556" s="153">
        <v>20</v>
      </c>
      <c r="F556" s="134">
        <v>3840</v>
      </c>
    </row>
    <row r="557" spans="1:6">
      <c r="A557" s="151" t="s">
        <v>190</v>
      </c>
      <c r="B557" s="152" t="s">
        <v>191</v>
      </c>
      <c r="C557" s="134">
        <v>1733757</v>
      </c>
      <c r="D557" s="134">
        <v>1733757</v>
      </c>
      <c r="E557" s="153">
        <v>100</v>
      </c>
      <c r="F557" s="134">
        <v>245352</v>
      </c>
    </row>
    <row r="558" spans="1:6">
      <c r="A558" s="154" t="s">
        <v>192</v>
      </c>
      <c r="B558" s="152" t="s">
        <v>193</v>
      </c>
      <c r="C558" s="134">
        <v>1733757</v>
      </c>
      <c r="D558" s="134">
        <v>1733757</v>
      </c>
      <c r="E558" s="153">
        <v>100</v>
      </c>
      <c r="F558" s="134">
        <v>245352</v>
      </c>
    </row>
    <row r="559" spans="1:6">
      <c r="A559" s="147" t="s">
        <v>459</v>
      </c>
      <c r="B559" s="147" t="s">
        <v>460</v>
      </c>
      <c r="C559" s="141">
        <v>7550864</v>
      </c>
      <c r="D559" s="141">
        <v>1014200.93</v>
      </c>
      <c r="E559" s="150">
        <v>13.4315878288895</v>
      </c>
      <c r="F559" s="141">
        <v>198073.3</v>
      </c>
    </row>
    <row r="560" spans="1:6">
      <c r="A560" s="151" t="s">
        <v>42</v>
      </c>
      <c r="B560" s="152" t="s">
        <v>57</v>
      </c>
      <c r="C560" s="134">
        <v>5511602</v>
      </c>
      <c r="D560" s="134">
        <v>649686.27</v>
      </c>
      <c r="E560" s="153">
        <v>11.7876122042194</v>
      </c>
      <c r="F560" s="134">
        <v>197633.46</v>
      </c>
    </row>
    <row r="561" spans="1:6">
      <c r="A561" s="154" t="s">
        <v>58</v>
      </c>
      <c r="B561" s="152" t="s">
        <v>59</v>
      </c>
      <c r="C561" s="134">
        <v>4301944</v>
      </c>
      <c r="D561" s="134">
        <v>448709.01</v>
      </c>
      <c r="E561" s="153">
        <v>10.4303777548011</v>
      </c>
      <c r="F561" s="134">
        <v>110930.1</v>
      </c>
    </row>
    <row r="562" spans="1:6">
      <c r="A562" s="155" t="s">
        <v>60</v>
      </c>
      <c r="B562" s="152" t="s">
        <v>61</v>
      </c>
      <c r="C562" s="134">
        <v>1024523</v>
      </c>
      <c r="D562" s="134">
        <v>261160.46</v>
      </c>
      <c r="E562" s="153">
        <v>25.4909318775664</v>
      </c>
      <c r="F562" s="134">
        <v>71527.39</v>
      </c>
    </row>
    <row r="563" spans="1:6">
      <c r="A563" s="155" t="s">
        <v>66</v>
      </c>
      <c r="B563" s="152" t="s">
        <v>67</v>
      </c>
      <c r="C563" s="134">
        <v>3277421</v>
      </c>
      <c r="D563" s="134">
        <v>187548.55</v>
      </c>
      <c r="E563" s="153">
        <v>5.7224430428681599</v>
      </c>
      <c r="F563" s="134">
        <v>39402.71</v>
      </c>
    </row>
    <row r="564" spans="1:6">
      <c r="A564" s="155" t="s">
        <v>44</v>
      </c>
      <c r="B564" s="152" t="s">
        <v>76</v>
      </c>
      <c r="C564" s="134">
        <v>202030</v>
      </c>
      <c r="D564" s="134">
        <v>0</v>
      </c>
      <c r="E564" s="153">
        <v>0</v>
      </c>
      <c r="F564" s="134">
        <v>0</v>
      </c>
    </row>
    <row r="565" spans="1:6">
      <c r="A565" s="156" t="s">
        <v>77</v>
      </c>
      <c r="B565" s="152" t="s">
        <v>78</v>
      </c>
      <c r="C565" s="134">
        <v>200000</v>
      </c>
      <c r="D565" s="134">
        <v>0</v>
      </c>
      <c r="E565" s="153">
        <v>0</v>
      </c>
      <c r="F565" s="134">
        <v>0</v>
      </c>
    </row>
    <row r="566" spans="1:6">
      <c r="A566" s="156" t="s">
        <v>81</v>
      </c>
      <c r="B566" s="152" t="s">
        <v>82</v>
      </c>
      <c r="C566" s="134">
        <v>2030</v>
      </c>
      <c r="D566" s="134">
        <v>0</v>
      </c>
      <c r="E566" s="153">
        <v>0</v>
      </c>
      <c r="F566" s="134">
        <v>0</v>
      </c>
    </row>
    <row r="567" spans="1:6" ht="26.4">
      <c r="A567" s="154" t="s">
        <v>93</v>
      </c>
      <c r="B567" s="152" t="s">
        <v>94</v>
      </c>
      <c r="C567" s="134">
        <v>1007628</v>
      </c>
      <c r="D567" s="134">
        <v>200977.26</v>
      </c>
      <c r="E567" s="153">
        <v>19.945581107313402</v>
      </c>
      <c r="F567" s="134">
        <v>86703.360000000001</v>
      </c>
    </row>
    <row r="568" spans="1:6">
      <c r="A568" s="155" t="s">
        <v>95</v>
      </c>
      <c r="B568" s="152" t="s">
        <v>96</v>
      </c>
      <c r="C568" s="134">
        <v>1007628</v>
      </c>
      <c r="D568" s="134">
        <v>200977.26</v>
      </c>
      <c r="E568" s="153">
        <v>19.945581107313402</v>
      </c>
      <c r="F568" s="134">
        <v>86703.360000000001</v>
      </c>
    </row>
    <row r="569" spans="1:6">
      <c r="A569" s="151" t="s">
        <v>46</v>
      </c>
      <c r="B569" s="152" t="s">
        <v>109</v>
      </c>
      <c r="C569" s="134">
        <v>2039262</v>
      </c>
      <c r="D569" s="134">
        <v>364514.66</v>
      </c>
      <c r="E569" s="153">
        <v>17.874832169677099</v>
      </c>
      <c r="F569" s="134">
        <v>439.84</v>
      </c>
    </row>
    <row r="570" spans="1:6">
      <c r="A570" s="154" t="s">
        <v>110</v>
      </c>
      <c r="B570" s="152" t="s">
        <v>111</v>
      </c>
      <c r="C570" s="134">
        <v>2039262</v>
      </c>
      <c r="D570" s="134">
        <v>364514.66</v>
      </c>
      <c r="E570" s="153">
        <v>17.874832169677099</v>
      </c>
      <c r="F570" s="134">
        <v>439.84</v>
      </c>
    </row>
    <row r="571" spans="1:6">
      <c r="A571" s="152"/>
      <c r="B571" s="152" t="s">
        <v>116</v>
      </c>
      <c r="C571" s="134">
        <v>-850801</v>
      </c>
      <c r="D571" s="134">
        <v>3790972.78</v>
      </c>
      <c r="E571" s="149" t="s">
        <v>175</v>
      </c>
      <c r="F571" s="134">
        <v>331429.58</v>
      </c>
    </row>
    <row r="572" spans="1:6">
      <c r="A572" s="152" t="s">
        <v>143</v>
      </c>
      <c r="B572" s="152" t="s">
        <v>117</v>
      </c>
      <c r="C572" s="134">
        <v>850801</v>
      </c>
      <c r="D572" s="148" t="s">
        <v>175</v>
      </c>
      <c r="E572" s="149" t="s">
        <v>175</v>
      </c>
      <c r="F572" s="148" t="s">
        <v>175</v>
      </c>
    </row>
    <row r="573" spans="1:6">
      <c r="A573" s="151" t="s">
        <v>118</v>
      </c>
      <c r="B573" s="152" t="s">
        <v>119</v>
      </c>
      <c r="C573" s="134">
        <v>850801</v>
      </c>
      <c r="D573" s="148" t="s">
        <v>175</v>
      </c>
      <c r="E573" s="149" t="s">
        <v>175</v>
      </c>
      <c r="F573" s="148" t="s">
        <v>175</v>
      </c>
    </row>
    <row r="574" spans="1:6" ht="26.4">
      <c r="A574" s="154" t="s">
        <v>244</v>
      </c>
      <c r="B574" s="152" t="s">
        <v>245</v>
      </c>
      <c r="C574" s="134">
        <v>850801</v>
      </c>
      <c r="D574" s="148" t="s">
        <v>175</v>
      </c>
      <c r="E574" s="149" t="s">
        <v>175</v>
      </c>
      <c r="F574" s="148" t="s">
        <v>175</v>
      </c>
    </row>
    <row r="575" spans="1:6" ht="26.4">
      <c r="A575" s="147"/>
      <c r="B575" s="147" t="s">
        <v>481</v>
      </c>
      <c r="C575" s="134"/>
      <c r="D575" s="148"/>
      <c r="E575" s="149" t="s">
        <v>265</v>
      </c>
      <c r="F575" s="148"/>
    </row>
    <row r="576" spans="1:6">
      <c r="A576" s="147" t="s">
        <v>163</v>
      </c>
      <c r="B576" s="147" t="s">
        <v>164</v>
      </c>
      <c r="C576" s="141">
        <v>247212015</v>
      </c>
      <c r="D576" s="141">
        <v>0</v>
      </c>
      <c r="E576" s="150">
        <v>0</v>
      </c>
      <c r="F576" s="141">
        <v>0</v>
      </c>
    </row>
    <row r="577" spans="1:6">
      <c r="A577" s="151" t="s">
        <v>190</v>
      </c>
      <c r="B577" s="152" t="s">
        <v>191</v>
      </c>
      <c r="C577" s="134">
        <v>247212015</v>
      </c>
      <c r="D577" s="134">
        <v>0</v>
      </c>
      <c r="E577" s="153">
        <v>0</v>
      </c>
      <c r="F577" s="134">
        <v>0</v>
      </c>
    </row>
    <row r="578" spans="1:6">
      <c r="A578" s="154" t="s">
        <v>192</v>
      </c>
      <c r="B578" s="152" t="s">
        <v>193</v>
      </c>
      <c r="C578" s="134">
        <v>247212015</v>
      </c>
      <c r="D578" s="134">
        <v>0</v>
      </c>
      <c r="E578" s="153">
        <v>0</v>
      </c>
      <c r="F578" s="134">
        <v>0</v>
      </c>
    </row>
    <row r="579" spans="1:6">
      <c r="A579" s="147" t="s">
        <v>459</v>
      </c>
      <c r="B579" s="147" t="s">
        <v>460</v>
      </c>
      <c r="C579" s="141">
        <v>247212015</v>
      </c>
      <c r="D579" s="141">
        <v>0</v>
      </c>
      <c r="E579" s="150">
        <v>0</v>
      </c>
      <c r="F579" s="141">
        <v>0</v>
      </c>
    </row>
    <row r="580" spans="1:6">
      <c r="A580" s="151" t="s">
        <v>42</v>
      </c>
      <c r="B580" s="152" t="s">
        <v>57</v>
      </c>
      <c r="C580" s="134">
        <v>247212015</v>
      </c>
      <c r="D580" s="134">
        <v>0</v>
      </c>
      <c r="E580" s="153">
        <v>0</v>
      </c>
      <c r="F580" s="134">
        <v>0</v>
      </c>
    </row>
    <row r="581" spans="1:6">
      <c r="A581" s="155" t="s">
        <v>44</v>
      </c>
      <c r="B581" s="152" t="s">
        <v>76</v>
      </c>
      <c r="C581" s="134">
        <v>247212015</v>
      </c>
      <c r="D581" s="134">
        <v>0</v>
      </c>
      <c r="E581" s="153">
        <v>0</v>
      </c>
      <c r="F581" s="134">
        <v>0</v>
      </c>
    </row>
    <row r="582" spans="1:6">
      <c r="A582" s="156" t="s">
        <v>77</v>
      </c>
      <c r="B582" s="152" t="s">
        <v>78</v>
      </c>
      <c r="C582" s="134">
        <v>247212015</v>
      </c>
      <c r="D582" s="134">
        <v>0</v>
      </c>
      <c r="E582" s="153">
        <v>0</v>
      </c>
      <c r="F582" s="134">
        <v>0</v>
      </c>
    </row>
    <row r="583" spans="1:6">
      <c r="A583" s="147"/>
      <c r="B583" s="147" t="s">
        <v>482</v>
      </c>
      <c r="C583" s="141"/>
      <c r="D583" s="141"/>
      <c r="E583" s="150"/>
      <c r="F583" s="141"/>
    </row>
    <row r="584" spans="1:6">
      <c r="A584" s="147" t="s">
        <v>163</v>
      </c>
      <c r="B584" s="147" t="s">
        <v>164</v>
      </c>
      <c r="C584" s="141">
        <v>8877798</v>
      </c>
      <c r="D584" s="141">
        <v>8877798</v>
      </c>
      <c r="E584" s="150">
        <v>100</v>
      </c>
      <c r="F584" s="141">
        <v>0</v>
      </c>
    </row>
    <row r="585" spans="1:6">
      <c r="A585" s="151" t="s">
        <v>190</v>
      </c>
      <c r="B585" s="152" t="s">
        <v>191</v>
      </c>
      <c r="C585" s="134">
        <v>8877798</v>
      </c>
      <c r="D585" s="134">
        <v>8877798</v>
      </c>
      <c r="E585" s="153">
        <v>100</v>
      </c>
      <c r="F585" s="134">
        <v>0</v>
      </c>
    </row>
    <row r="586" spans="1:6">
      <c r="A586" s="154" t="s">
        <v>192</v>
      </c>
      <c r="B586" s="152" t="s">
        <v>193</v>
      </c>
      <c r="C586" s="134">
        <v>8877798</v>
      </c>
      <c r="D586" s="134">
        <v>8877798</v>
      </c>
      <c r="E586" s="153">
        <v>100</v>
      </c>
      <c r="F586" s="134">
        <v>0</v>
      </c>
    </row>
    <row r="587" spans="1:6" s="166" customFormat="1">
      <c r="A587" s="147" t="s">
        <v>459</v>
      </c>
      <c r="B587" s="147" t="s">
        <v>460</v>
      </c>
      <c r="C587" s="141">
        <v>8877798</v>
      </c>
      <c r="D587" s="141">
        <v>1603935.2</v>
      </c>
      <c r="E587" s="150">
        <v>18.0668134147679</v>
      </c>
      <c r="F587" s="141">
        <v>0</v>
      </c>
    </row>
    <row r="588" spans="1:6" s="166" customFormat="1">
      <c r="A588" s="151" t="s">
        <v>46</v>
      </c>
      <c r="B588" s="152" t="s">
        <v>109</v>
      </c>
      <c r="C588" s="134">
        <v>8877798</v>
      </c>
      <c r="D588" s="134">
        <v>1603935.2</v>
      </c>
      <c r="E588" s="153">
        <v>18.0668134147679</v>
      </c>
      <c r="F588" s="134">
        <v>0</v>
      </c>
    </row>
    <row r="589" spans="1:6">
      <c r="A589" s="154" t="s">
        <v>110</v>
      </c>
      <c r="B589" s="152" t="s">
        <v>111</v>
      </c>
      <c r="C589" s="134">
        <v>8877798</v>
      </c>
      <c r="D589" s="134">
        <v>1603935.2</v>
      </c>
      <c r="E589" s="153">
        <v>18.0668134147679</v>
      </c>
      <c r="F589" s="134">
        <v>0</v>
      </c>
    </row>
    <row r="590" spans="1:6">
      <c r="A590" s="152"/>
      <c r="B590" s="152" t="s">
        <v>116</v>
      </c>
      <c r="C590" s="134">
        <v>0</v>
      </c>
      <c r="D590" s="134">
        <v>7273862.7999999998</v>
      </c>
      <c r="E590" s="149" t="s">
        <v>175</v>
      </c>
      <c r="F590" s="134">
        <v>0</v>
      </c>
    </row>
    <row r="591" spans="1:6" s="166" customFormat="1">
      <c r="A591" s="147"/>
      <c r="B591" s="147" t="s">
        <v>483</v>
      </c>
      <c r="C591" s="141"/>
      <c r="D591" s="141"/>
      <c r="E591" s="150"/>
      <c r="F591" s="141"/>
    </row>
    <row r="592" spans="1:6">
      <c r="A592" s="147" t="s">
        <v>163</v>
      </c>
      <c r="B592" s="147" t="s">
        <v>164</v>
      </c>
      <c r="C592" s="141">
        <v>207336471</v>
      </c>
      <c r="D592" s="141">
        <v>207337628.81999999</v>
      </c>
      <c r="E592" s="150">
        <v>100.000558425633</v>
      </c>
      <c r="F592" s="141">
        <v>13.76</v>
      </c>
    </row>
    <row r="593" spans="1:6">
      <c r="A593" s="151" t="s">
        <v>48</v>
      </c>
      <c r="B593" s="152" t="s">
        <v>49</v>
      </c>
      <c r="C593" s="134">
        <v>0</v>
      </c>
      <c r="D593" s="134">
        <v>1157.82</v>
      </c>
      <c r="E593" s="153">
        <v>0</v>
      </c>
      <c r="F593" s="134">
        <v>13.76</v>
      </c>
    </row>
    <row r="594" spans="1:6">
      <c r="A594" s="151" t="s">
        <v>190</v>
      </c>
      <c r="B594" s="152" t="s">
        <v>191</v>
      </c>
      <c r="C594" s="134">
        <v>207336471</v>
      </c>
      <c r="D594" s="134">
        <v>207336471</v>
      </c>
      <c r="E594" s="153">
        <v>100</v>
      </c>
      <c r="F594" s="134">
        <v>0</v>
      </c>
    </row>
    <row r="595" spans="1:6" s="166" customFormat="1">
      <c r="A595" s="154" t="s">
        <v>192</v>
      </c>
      <c r="B595" s="152" t="s">
        <v>193</v>
      </c>
      <c r="C595" s="134">
        <v>207336471</v>
      </c>
      <c r="D595" s="134">
        <v>207336471</v>
      </c>
      <c r="E595" s="153">
        <v>100</v>
      </c>
      <c r="F595" s="134">
        <v>0</v>
      </c>
    </row>
    <row r="596" spans="1:6" s="166" customFormat="1">
      <c r="A596" s="147" t="s">
        <v>459</v>
      </c>
      <c r="B596" s="147" t="s">
        <v>460</v>
      </c>
      <c r="C596" s="141">
        <v>206520976</v>
      </c>
      <c r="D596" s="141">
        <v>141462797.90000001</v>
      </c>
      <c r="E596" s="150">
        <v>68.498028936295597</v>
      </c>
      <c r="F596" s="141">
        <v>67246478.049999997</v>
      </c>
    </row>
    <row r="597" spans="1:6">
      <c r="A597" s="151" t="s">
        <v>42</v>
      </c>
      <c r="B597" s="152" t="s">
        <v>57</v>
      </c>
      <c r="C597" s="134">
        <v>206520976</v>
      </c>
      <c r="D597" s="134">
        <v>141462797.90000001</v>
      </c>
      <c r="E597" s="153">
        <v>68.498028936295597</v>
      </c>
      <c r="F597" s="134">
        <v>67246478.049999997</v>
      </c>
    </row>
    <row r="598" spans="1:6">
      <c r="A598" s="154" t="s">
        <v>58</v>
      </c>
      <c r="B598" s="152" t="s">
        <v>59</v>
      </c>
      <c r="C598" s="134">
        <v>2576400</v>
      </c>
      <c r="D598" s="134">
        <v>1019053.7</v>
      </c>
      <c r="E598" s="153">
        <v>39.553396211768401</v>
      </c>
      <c r="F598" s="134">
        <v>80221.34</v>
      </c>
    </row>
    <row r="599" spans="1:6">
      <c r="A599" s="155" t="s">
        <v>66</v>
      </c>
      <c r="B599" s="152" t="s">
        <v>67</v>
      </c>
      <c r="C599" s="134">
        <v>2576400</v>
      </c>
      <c r="D599" s="134">
        <v>1019053.7</v>
      </c>
      <c r="E599" s="153">
        <v>39.553396211768401</v>
      </c>
      <c r="F599" s="134">
        <v>80221.34</v>
      </c>
    </row>
    <row r="600" spans="1:6" s="166" customFormat="1">
      <c r="A600" s="154" t="s">
        <v>198</v>
      </c>
      <c r="B600" s="152" t="s">
        <v>199</v>
      </c>
      <c r="C600" s="134">
        <v>201019576</v>
      </c>
      <c r="D600" s="134">
        <v>140443744.19999999</v>
      </c>
      <c r="E600" s="153">
        <v>69.865705119186998</v>
      </c>
      <c r="F600" s="134">
        <v>67166256.709999993</v>
      </c>
    </row>
    <row r="601" spans="1:6">
      <c r="A601" s="155" t="s">
        <v>44</v>
      </c>
      <c r="B601" s="152" t="s">
        <v>76</v>
      </c>
      <c r="C601" s="134">
        <v>2925000</v>
      </c>
      <c r="D601" s="134">
        <v>0</v>
      </c>
      <c r="E601" s="153">
        <v>0</v>
      </c>
      <c r="F601" s="134">
        <v>0</v>
      </c>
    </row>
    <row r="602" spans="1:6">
      <c r="A602" s="156" t="s">
        <v>77</v>
      </c>
      <c r="B602" s="152" t="s">
        <v>78</v>
      </c>
      <c r="C602" s="134">
        <v>2925000</v>
      </c>
      <c r="D602" s="134">
        <v>0</v>
      </c>
      <c r="E602" s="153">
        <v>0</v>
      </c>
      <c r="F602" s="134">
        <v>0</v>
      </c>
    </row>
    <row r="603" spans="1:6">
      <c r="A603" s="152"/>
      <c r="B603" s="152" t="s">
        <v>116</v>
      </c>
      <c r="C603" s="134">
        <v>815495</v>
      </c>
      <c r="D603" s="134">
        <v>65874830.920000002</v>
      </c>
      <c r="E603" s="149" t="s">
        <v>175</v>
      </c>
      <c r="F603" s="134">
        <v>-67246464.290000007</v>
      </c>
    </row>
    <row r="604" spans="1:6">
      <c r="A604" s="152" t="s">
        <v>143</v>
      </c>
      <c r="B604" s="152" t="s">
        <v>117</v>
      </c>
      <c r="C604" s="134">
        <v>-815495</v>
      </c>
      <c r="D604" s="148" t="s">
        <v>175</v>
      </c>
      <c r="E604" s="149" t="s">
        <v>175</v>
      </c>
      <c r="F604" s="148" t="s">
        <v>175</v>
      </c>
    </row>
    <row r="605" spans="1:6">
      <c r="A605" s="151" t="s">
        <v>248</v>
      </c>
      <c r="B605" s="152" t="s">
        <v>249</v>
      </c>
      <c r="C605" s="134">
        <v>708000</v>
      </c>
      <c r="D605" s="148" t="s">
        <v>175</v>
      </c>
      <c r="E605" s="149" t="s">
        <v>175</v>
      </c>
      <c r="F605" s="148" t="s">
        <v>175</v>
      </c>
    </row>
    <row r="606" spans="1:6">
      <c r="A606" s="154" t="s">
        <v>461</v>
      </c>
      <c r="B606" s="152" t="s">
        <v>462</v>
      </c>
      <c r="C606" s="134">
        <v>708000</v>
      </c>
      <c r="D606" s="148" t="s">
        <v>175</v>
      </c>
      <c r="E606" s="149" t="s">
        <v>175</v>
      </c>
      <c r="F606" s="148" t="s">
        <v>175</v>
      </c>
    </row>
    <row r="607" spans="1:6">
      <c r="A607" s="151" t="s">
        <v>250</v>
      </c>
      <c r="B607" s="152" t="s">
        <v>251</v>
      </c>
      <c r="C607" s="134">
        <v>-1523495</v>
      </c>
      <c r="D607" s="148" t="s">
        <v>175</v>
      </c>
      <c r="E607" s="149" t="s">
        <v>175</v>
      </c>
      <c r="F607" s="148" t="s">
        <v>175</v>
      </c>
    </row>
    <row r="608" spans="1:6">
      <c r="A608" s="154" t="s">
        <v>262</v>
      </c>
      <c r="B608" s="152" t="s">
        <v>263</v>
      </c>
      <c r="C608" s="134">
        <v>-1523495</v>
      </c>
      <c r="D608" s="148" t="s">
        <v>175</v>
      </c>
      <c r="E608" s="149" t="s">
        <v>175</v>
      </c>
      <c r="F608" s="148" t="s">
        <v>175</v>
      </c>
    </row>
    <row r="609" spans="1:6">
      <c r="A609" s="147"/>
      <c r="B609" s="147" t="s">
        <v>484</v>
      </c>
      <c r="C609" s="141"/>
      <c r="D609" s="141"/>
      <c r="E609" s="150"/>
      <c r="F609" s="141"/>
    </row>
    <row r="610" spans="1:6">
      <c r="A610" s="147" t="s">
        <v>163</v>
      </c>
      <c r="B610" s="147" t="s">
        <v>164</v>
      </c>
      <c r="C610" s="141">
        <v>420426671</v>
      </c>
      <c r="D610" s="141">
        <v>420506027</v>
      </c>
      <c r="E610" s="150">
        <v>100.0188751108038</v>
      </c>
      <c r="F610" s="141">
        <v>3688</v>
      </c>
    </row>
    <row r="611" spans="1:6">
      <c r="A611" s="151" t="s">
        <v>48</v>
      </c>
      <c r="B611" s="152" t="s">
        <v>49</v>
      </c>
      <c r="C611" s="134">
        <v>31729</v>
      </c>
      <c r="D611" s="134">
        <v>128753</v>
      </c>
      <c r="E611" s="153">
        <v>405.78965615052499</v>
      </c>
      <c r="F611" s="134">
        <v>0</v>
      </c>
    </row>
    <row r="612" spans="1:6">
      <c r="A612" s="151" t="s">
        <v>190</v>
      </c>
      <c r="B612" s="152" t="s">
        <v>191</v>
      </c>
      <c r="C612" s="134">
        <v>420394942</v>
      </c>
      <c r="D612" s="134">
        <v>420377274</v>
      </c>
      <c r="E612" s="153">
        <v>99.995797285306068</v>
      </c>
      <c r="F612" s="134">
        <v>3688</v>
      </c>
    </row>
    <row r="613" spans="1:6" s="166" customFormat="1">
      <c r="A613" s="154" t="s">
        <v>192</v>
      </c>
      <c r="B613" s="152" t="s">
        <v>193</v>
      </c>
      <c r="C613" s="134">
        <v>420394942</v>
      </c>
      <c r="D613" s="134">
        <v>420377274</v>
      </c>
      <c r="E613" s="153">
        <v>99.995797285306068</v>
      </c>
      <c r="F613" s="134">
        <v>3688</v>
      </c>
    </row>
    <row r="614" spans="1:6" s="166" customFormat="1">
      <c r="A614" s="147" t="s">
        <v>459</v>
      </c>
      <c r="B614" s="147" t="s">
        <v>460</v>
      </c>
      <c r="C614" s="141">
        <v>415515379</v>
      </c>
      <c r="D614" s="141">
        <v>161316838.13999999</v>
      </c>
      <c r="E614" s="150">
        <v>38.823313478368263</v>
      </c>
      <c r="F614" s="141">
        <v>28256251.609999999</v>
      </c>
    </row>
    <row r="615" spans="1:6">
      <c r="A615" s="151" t="s">
        <v>42</v>
      </c>
      <c r="B615" s="152" t="s">
        <v>57</v>
      </c>
      <c r="C615" s="134">
        <v>415515379</v>
      </c>
      <c r="D615" s="134">
        <v>161316838.13999999</v>
      </c>
      <c r="E615" s="153">
        <v>38.823313478368263</v>
      </c>
      <c r="F615" s="134">
        <v>28256251.609999999</v>
      </c>
    </row>
    <row r="616" spans="1:6">
      <c r="A616" s="154" t="s">
        <v>58</v>
      </c>
      <c r="B616" s="152" t="s">
        <v>59</v>
      </c>
      <c r="C616" s="134">
        <v>19600</v>
      </c>
      <c r="D616" s="134">
        <v>4277.63</v>
      </c>
      <c r="E616" s="153">
        <v>21.824642857142901</v>
      </c>
      <c r="F616" s="134">
        <v>1356.41</v>
      </c>
    </row>
    <row r="617" spans="1:6">
      <c r="A617" s="155" t="s">
        <v>66</v>
      </c>
      <c r="B617" s="152" t="s">
        <v>67</v>
      </c>
      <c r="C617" s="134">
        <v>19600</v>
      </c>
      <c r="D617" s="134">
        <v>4277.63</v>
      </c>
      <c r="E617" s="153">
        <v>21.824642857142901</v>
      </c>
      <c r="F617" s="134">
        <v>1356.41</v>
      </c>
    </row>
    <row r="618" spans="1:6" s="166" customFormat="1" ht="26.4">
      <c r="A618" s="154" t="s">
        <v>93</v>
      </c>
      <c r="B618" s="152" t="s">
        <v>94</v>
      </c>
      <c r="C618" s="134">
        <v>415495779</v>
      </c>
      <c r="D618" s="134">
        <v>161312560.50999999</v>
      </c>
      <c r="E618" s="153">
        <v>38.824115349195878</v>
      </c>
      <c r="F618" s="134">
        <v>28254895.199999999</v>
      </c>
    </row>
    <row r="619" spans="1:6">
      <c r="A619" s="155" t="s">
        <v>214</v>
      </c>
      <c r="B619" s="152" t="s">
        <v>215</v>
      </c>
      <c r="C619" s="134">
        <v>384574776</v>
      </c>
      <c r="D619" s="134">
        <v>147229237.34</v>
      </c>
      <c r="E619" s="153">
        <v>38.283643787391803</v>
      </c>
      <c r="F619" s="134">
        <v>27994679.170000002</v>
      </c>
    </row>
    <row r="620" spans="1:6">
      <c r="A620" s="155" t="s">
        <v>95</v>
      </c>
      <c r="B620" s="152" t="s">
        <v>96</v>
      </c>
      <c r="C620" s="134">
        <v>30921003</v>
      </c>
      <c r="D620" s="134">
        <v>14083323.17</v>
      </c>
      <c r="E620" s="153">
        <v>45.546139528526936</v>
      </c>
      <c r="F620" s="134">
        <v>260216.03</v>
      </c>
    </row>
    <row r="621" spans="1:6">
      <c r="A621" s="152"/>
      <c r="B621" s="152" t="s">
        <v>116</v>
      </c>
      <c r="C621" s="134">
        <v>4911292</v>
      </c>
      <c r="D621" s="134">
        <v>259189188.86000001</v>
      </c>
      <c r="E621" s="149" t="s">
        <v>175</v>
      </c>
      <c r="F621" s="134">
        <v>-28252563.609999999</v>
      </c>
    </row>
    <row r="622" spans="1:6">
      <c r="A622" s="152" t="s">
        <v>143</v>
      </c>
      <c r="B622" s="152" t="s">
        <v>117</v>
      </c>
      <c r="C622" s="134">
        <v>-4911292</v>
      </c>
      <c r="D622" s="148" t="s">
        <v>175</v>
      </c>
      <c r="E622" s="149" t="s">
        <v>175</v>
      </c>
      <c r="F622" s="148" t="s">
        <v>175</v>
      </c>
    </row>
    <row r="623" spans="1:6">
      <c r="A623" s="151" t="s">
        <v>252</v>
      </c>
      <c r="B623" s="152" t="s">
        <v>253</v>
      </c>
      <c r="C623" s="134">
        <v>-4911292</v>
      </c>
      <c r="D623" s="148" t="s">
        <v>175</v>
      </c>
      <c r="E623" s="149" t="s">
        <v>175</v>
      </c>
      <c r="F623" s="148" t="s">
        <v>175</v>
      </c>
    </row>
    <row r="624" spans="1:6">
      <c r="A624" s="147"/>
      <c r="B624" s="147" t="s">
        <v>485</v>
      </c>
      <c r="C624" s="141"/>
      <c r="D624" s="141"/>
      <c r="E624" s="150"/>
      <c r="F624" s="141"/>
    </row>
    <row r="625" spans="1:6">
      <c r="A625" s="147" t="s">
        <v>163</v>
      </c>
      <c r="B625" s="147" t="s">
        <v>164</v>
      </c>
      <c r="C625" s="141">
        <v>470916704</v>
      </c>
      <c r="D625" s="141">
        <v>470171644.35000002</v>
      </c>
      <c r="E625" s="150">
        <v>99.841785257632296</v>
      </c>
      <c r="F625" s="141">
        <v>16290590.6</v>
      </c>
    </row>
    <row r="626" spans="1:6">
      <c r="A626" s="151" t="s">
        <v>48</v>
      </c>
      <c r="B626" s="152" t="s">
        <v>49</v>
      </c>
      <c r="C626" s="134">
        <v>863944</v>
      </c>
      <c r="D626" s="134">
        <v>118884.35</v>
      </c>
      <c r="E626" s="153">
        <v>13.7606546257628</v>
      </c>
      <c r="F626" s="134">
        <v>71774.600000000006</v>
      </c>
    </row>
    <row r="627" spans="1:6">
      <c r="A627" s="151" t="s">
        <v>190</v>
      </c>
      <c r="B627" s="152" t="s">
        <v>191</v>
      </c>
      <c r="C627" s="134">
        <v>470052760</v>
      </c>
      <c r="D627" s="134">
        <v>470052760</v>
      </c>
      <c r="E627" s="153">
        <v>100</v>
      </c>
      <c r="F627" s="134">
        <v>16218816</v>
      </c>
    </row>
    <row r="628" spans="1:6" s="166" customFormat="1">
      <c r="A628" s="154" t="s">
        <v>192</v>
      </c>
      <c r="B628" s="152" t="s">
        <v>193</v>
      </c>
      <c r="C628" s="134">
        <v>470052760</v>
      </c>
      <c r="D628" s="134">
        <v>470052760</v>
      </c>
      <c r="E628" s="153">
        <v>100</v>
      </c>
      <c r="F628" s="134">
        <v>16218816</v>
      </c>
    </row>
    <row r="629" spans="1:6" s="166" customFormat="1">
      <c r="A629" s="147" t="s">
        <v>459</v>
      </c>
      <c r="B629" s="147" t="s">
        <v>460</v>
      </c>
      <c r="C629" s="141">
        <v>471492902</v>
      </c>
      <c r="D629" s="141">
        <v>129238286.54000001</v>
      </c>
      <c r="E629" s="150">
        <v>27.410441597697702</v>
      </c>
      <c r="F629" s="141">
        <v>30673011.149999999</v>
      </c>
    </row>
    <row r="630" spans="1:6">
      <c r="A630" s="151" t="s">
        <v>42</v>
      </c>
      <c r="B630" s="152" t="s">
        <v>57</v>
      </c>
      <c r="C630" s="134">
        <v>202342074</v>
      </c>
      <c r="D630" s="134">
        <v>55111786.630000003</v>
      </c>
      <c r="E630" s="153">
        <v>27.236938685327502</v>
      </c>
      <c r="F630" s="134">
        <v>15482487.52</v>
      </c>
    </row>
    <row r="631" spans="1:6">
      <c r="A631" s="154" t="s">
        <v>58</v>
      </c>
      <c r="B631" s="152" t="s">
        <v>59</v>
      </c>
      <c r="C631" s="134">
        <v>158807340</v>
      </c>
      <c r="D631" s="134">
        <v>36510771.140000001</v>
      </c>
      <c r="E631" s="153">
        <v>22.990606819558799</v>
      </c>
      <c r="F631" s="134">
        <v>9636457.1699999999</v>
      </c>
    </row>
    <row r="632" spans="1:6">
      <c r="A632" s="155" t="s">
        <v>60</v>
      </c>
      <c r="B632" s="152" t="s">
        <v>61</v>
      </c>
      <c r="C632" s="134">
        <v>2729495</v>
      </c>
      <c r="D632" s="134">
        <v>747318.5</v>
      </c>
      <c r="E632" s="153">
        <v>27.3793687110619</v>
      </c>
      <c r="F632" s="134">
        <v>308919.84999999998</v>
      </c>
    </row>
    <row r="633" spans="1:6" s="166" customFormat="1">
      <c r="A633" s="155" t="s">
        <v>66</v>
      </c>
      <c r="B633" s="152" t="s">
        <v>67</v>
      </c>
      <c r="C633" s="134">
        <v>156077845</v>
      </c>
      <c r="D633" s="134">
        <v>35763452.640000001</v>
      </c>
      <c r="E633" s="153">
        <v>22.913855992822</v>
      </c>
      <c r="F633" s="134">
        <v>9327537.3200000003</v>
      </c>
    </row>
    <row r="634" spans="1:6">
      <c r="A634" s="155" t="s">
        <v>44</v>
      </c>
      <c r="B634" s="152" t="s">
        <v>76</v>
      </c>
      <c r="C634" s="134">
        <v>41975459</v>
      </c>
      <c r="D634" s="134">
        <v>18543429.210000001</v>
      </c>
      <c r="E634" s="153">
        <v>44.176834873920001</v>
      </c>
      <c r="F634" s="134">
        <v>5808715.0700000003</v>
      </c>
    </row>
    <row r="635" spans="1:6">
      <c r="A635" s="156" t="s">
        <v>77</v>
      </c>
      <c r="B635" s="152" t="s">
        <v>78</v>
      </c>
      <c r="C635" s="134">
        <v>41975459</v>
      </c>
      <c r="D635" s="134">
        <v>18543429.210000001</v>
      </c>
      <c r="E635" s="153">
        <v>44.176834873920001</v>
      </c>
      <c r="F635" s="134">
        <v>5808715.0700000003</v>
      </c>
    </row>
    <row r="636" spans="1:6" ht="26.4">
      <c r="A636" s="154" t="s">
        <v>93</v>
      </c>
      <c r="B636" s="152" t="s">
        <v>94</v>
      </c>
      <c r="C636" s="134">
        <v>252472</v>
      </c>
      <c r="D636" s="134">
        <v>0</v>
      </c>
      <c r="E636" s="153">
        <v>0</v>
      </c>
      <c r="F636" s="134">
        <v>0</v>
      </c>
    </row>
    <row r="637" spans="1:6">
      <c r="A637" s="155" t="s">
        <v>95</v>
      </c>
      <c r="B637" s="152" t="s">
        <v>96</v>
      </c>
      <c r="C637" s="134">
        <v>252472</v>
      </c>
      <c r="D637" s="134">
        <v>0</v>
      </c>
      <c r="E637" s="153">
        <v>0</v>
      </c>
      <c r="F637" s="134">
        <v>0</v>
      </c>
    </row>
    <row r="638" spans="1:6" ht="26.4">
      <c r="A638" s="154" t="s">
        <v>97</v>
      </c>
      <c r="B638" s="152" t="s">
        <v>98</v>
      </c>
      <c r="C638" s="134">
        <v>1306803</v>
      </c>
      <c r="D638" s="134">
        <v>57586.28</v>
      </c>
      <c r="E638" s="153">
        <v>4.4066534894701004</v>
      </c>
      <c r="F638" s="134">
        <v>37315.279999999999</v>
      </c>
    </row>
    <row r="639" spans="1:6">
      <c r="A639" s="155" t="s">
        <v>99</v>
      </c>
      <c r="B639" s="152" t="s">
        <v>100</v>
      </c>
      <c r="C639" s="134">
        <v>83349</v>
      </c>
      <c r="D639" s="134">
        <v>0</v>
      </c>
      <c r="E639" s="153">
        <v>0</v>
      </c>
      <c r="F639" s="134">
        <v>0</v>
      </c>
    </row>
    <row r="640" spans="1:6" ht="26.4">
      <c r="A640" s="156" t="s">
        <v>216</v>
      </c>
      <c r="B640" s="152" t="s">
        <v>217</v>
      </c>
      <c r="C640" s="134">
        <v>83349</v>
      </c>
      <c r="D640" s="134">
        <v>0</v>
      </c>
      <c r="E640" s="153">
        <v>0</v>
      </c>
      <c r="F640" s="134">
        <v>0</v>
      </c>
    </row>
    <row r="641" spans="1:6" ht="26.4">
      <c r="A641" s="155" t="s">
        <v>103</v>
      </c>
      <c r="B641" s="152" t="s">
        <v>104</v>
      </c>
      <c r="C641" s="134">
        <v>1223454</v>
      </c>
      <c r="D641" s="134">
        <v>57586.28</v>
      </c>
      <c r="E641" s="153">
        <v>4.7068610671100002</v>
      </c>
      <c r="F641" s="134">
        <v>37315.279999999999</v>
      </c>
    </row>
    <row r="642" spans="1:6" ht="39.6">
      <c r="A642" s="156" t="s">
        <v>107</v>
      </c>
      <c r="B642" s="152" t="s">
        <v>108</v>
      </c>
      <c r="C642" s="134">
        <v>1223454</v>
      </c>
      <c r="D642" s="134">
        <v>57586.28</v>
      </c>
      <c r="E642" s="153">
        <v>4.7068610671100002</v>
      </c>
      <c r="F642" s="134">
        <v>37315.279999999999</v>
      </c>
    </row>
    <row r="643" spans="1:6">
      <c r="A643" s="151" t="s">
        <v>46</v>
      </c>
      <c r="B643" s="152" t="s">
        <v>109</v>
      </c>
      <c r="C643" s="134">
        <v>269150828</v>
      </c>
      <c r="D643" s="134">
        <v>74126499.909999996</v>
      </c>
      <c r="E643" s="153">
        <v>27.540877529828698</v>
      </c>
      <c r="F643" s="134">
        <v>15190523.630000001</v>
      </c>
    </row>
    <row r="644" spans="1:6">
      <c r="A644" s="154" t="s">
        <v>110</v>
      </c>
      <c r="B644" s="152" t="s">
        <v>111</v>
      </c>
      <c r="C644" s="134">
        <v>267705299</v>
      </c>
      <c r="D644" s="134">
        <v>73433556.030000001</v>
      </c>
      <c r="E644" s="153">
        <v>27.4307442939335</v>
      </c>
      <c r="F644" s="134">
        <v>15153903.77</v>
      </c>
    </row>
    <row r="645" spans="1:6">
      <c r="A645" s="154" t="s">
        <v>224</v>
      </c>
      <c r="B645" s="152" t="s">
        <v>225</v>
      </c>
      <c r="C645" s="134">
        <v>1445529</v>
      </c>
      <c r="D645" s="134">
        <v>692943.88</v>
      </c>
      <c r="E645" s="153">
        <v>47.937044500663802</v>
      </c>
      <c r="F645" s="134">
        <v>36619.86</v>
      </c>
    </row>
    <row r="646" spans="1:6">
      <c r="A646" s="155" t="s">
        <v>236</v>
      </c>
      <c r="B646" s="152" t="s">
        <v>237</v>
      </c>
      <c r="C646" s="134">
        <v>1445529</v>
      </c>
      <c r="D646" s="134">
        <v>692943.88</v>
      </c>
      <c r="E646" s="153">
        <v>47.937044500663802</v>
      </c>
      <c r="F646" s="134">
        <v>36619.86</v>
      </c>
    </row>
    <row r="647" spans="1:6">
      <c r="A647" s="156" t="s">
        <v>238</v>
      </c>
      <c r="B647" s="152" t="s">
        <v>239</v>
      </c>
      <c r="C647" s="134">
        <v>1445529</v>
      </c>
      <c r="D647" s="134">
        <v>692943.88</v>
      </c>
      <c r="E647" s="153">
        <v>47.937044500663802</v>
      </c>
      <c r="F647" s="134">
        <v>36619.86</v>
      </c>
    </row>
    <row r="648" spans="1:6">
      <c r="A648" s="152"/>
      <c r="B648" s="152" t="s">
        <v>116</v>
      </c>
      <c r="C648" s="134">
        <v>-576198</v>
      </c>
      <c r="D648" s="134">
        <v>340933357.81</v>
      </c>
      <c r="E648" s="149" t="s">
        <v>175</v>
      </c>
      <c r="F648" s="134">
        <v>-14382420.550000001</v>
      </c>
    </row>
    <row r="649" spans="1:6">
      <c r="A649" s="152" t="s">
        <v>143</v>
      </c>
      <c r="B649" s="152" t="s">
        <v>117</v>
      </c>
      <c r="C649" s="134">
        <v>576198</v>
      </c>
      <c r="D649" s="148" t="s">
        <v>175</v>
      </c>
      <c r="E649" s="149" t="s">
        <v>175</v>
      </c>
      <c r="F649" s="148" t="s">
        <v>175</v>
      </c>
    </row>
    <row r="650" spans="1:6">
      <c r="A650" s="151" t="s">
        <v>118</v>
      </c>
      <c r="B650" s="152" t="s">
        <v>119</v>
      </c>
      <c r="C650" s="134">
        <v>576198</v>
      </c>
      <c r="D650" s="148" t="s">
        <v>175</v>
      </c>
      <c r="E650" s="149" t="s">
        <v>175</v>
      </c>
      <c r="F650" s="148" t="s">
        <v>175</v>
      </c>
    </row>
    <row r="651" spans="1:6" ht="26.4">
      <c r="A651" s="154" t="s">
        <v>242</v>
      </c>
      <c r="B651" s="152" t="s">
        <v>243</v>
      </c>
      <c r="C651" s="134">
        <v>576198</v>
      </c>
      <c r="D651" s="148" t="s">
        <v>175</v>
      </c>
      <c r="E651" s="149" t="s">
        <v>175</v>
      </c>
      <c r="F651" s="148" t="s">
        <v>175</v>
      </c>
    </row>
    <row r="652" spans="1:6" ht="13.8">
      <c r="A652" s="162"/>
      <c r="B652" s="162" t="s">
        <v>486</v>
      </c>
      <c r="C652" s="163"/>
      <c r="D652" s="163"/>
      <c r="E652" s="164"/>
      <c r="F652" s="163"/>
    </row>
    <row r="653" spans="1:6" s="165" customFormat="1" ht="13.8">
      <c r="A653" s="147" t="s">
        <v>487</v>
      </c>
      <c r="B653" s="147" t="s">
        <v>488</v>
      </c>
      <c r="C653" s="141">
        <v>117083</v>
      </c>
      <c r="D653" s="141">
        <v>21142</v>
      </c>
      <c r="E653" s="150">
        <v>18.057275607902099</v>
      </c>
      <c r="F653" s="141">
        <v>0</v>
      </c>
    </row>
    <row r="654" spans="1:6" s="166" customFormat="1">
      <c r="A654" s="151" t="s">
        <v>42</v>
      </c>
      <c r="B654" s="152" t="s">
        <v>43</v>
      </c>
      <c r="C654" s="134">
        <v>33734</v>
      </c>
      <c r="D654" s="134">
        <v>21142</v>
      </c>
      <c r="E654" s="153">
        <v>62.672674453074102</v>
      </c>
      <c r="F654" s="134">
        <v>0</v>
      </c>
    </row>
    <row r="655" spans="1:6">
      <c r="A655" s="154" t="s">
        <v>44</v>
      </c>
      <c r="B655" s="152" t="s">
        <v>45</v>
      </c>
      <c r="C655" s="134">
        <v>33734</v>
      </c>
      <c r="D655" s="134">
        <v>21142</v>
      </c>
      <c r="E655" s="153">
        <v>62.672674453074102</v>
      </c>
      <c r="F655" s="134">
        <v>0</v>
      </c>
    </row>
    <row r="656" spans="1:6">
      <c r="A656" s="151" t="s">
        <v>50</v>
      </c>
      <c r="B656" s="152" t="s">
        <v>51</v>
      </c>
      <c r="C656" s="134">
        <v>83349</v>
      </c>
      <c r="D656" s="134">
        <v>0</v>
      </c>
      <c r="E656" s="153">
        <v>0</v>
      </c>
      <c r="F656" s="134">
        <v>0</v>
      </c>
    </row>
    <row r="657" spans="1:6">
      <c r="A657" s="154" t="s">
        <v>52</v>
      </c>
      <c r="B657" s="152" t="s">
        <v>53</v>
      </c>
      <c r="C657" s="134">
        <v>83349</v>
      </c>
      <c r="D657" s="134">
        <v>0</v>
      </c>
      <c r="E657" s="153">
        <v>0</v>
      </c>
      <c r="F657" s="134">
        <v>0</v>
      </c>
    </row>
    <row r="658" spans="1:6" s="166" customFormat="1">
      <c r="A658" s="147" t="s">
        <v>459</v>
      </c>
      <c r="B658" s="147" t="s">
        <v>460</v>
      </c>
      <c r="C658" s="141">
        <v>117083</v>
      </c>
      <c r="D658" s="141">
        <v>21142</v>
      </c>
      <c r="E658" s="150">
        <v>18.057275607902099</v>
      </c>
      <c r="F658" s="141">
        <v>0</v>
      </c>
    </row>
    <row r="659" spans="1:6">
      <c r="A659" s="151" t="s">
        <v>42</v>
      </c>
      <c r="B659" s="152" t="s">
        <v>57</v>
      </c>
      <c r="C659" s="134">
        <v>117083</v>
      </c>
      <c r="D659" s="134">
        <v>21142</v>
      </c>
      <c r="E659" s="153">
        <v>18.057275607902099</v>
      </c>
      <c r="F659" s="134">
        <v>0</v>
      </c>
    </row>
    <row r="660" spans="1:6">
      <c r="A660" s="154" t="s">
        <v>58</v>
      </c>
      <c r="B660" s="152" t="s">
        <v>59</v>
      </c>
      <c r="C660" s="134">
        <v>95941</v>
      </c>
      <c r="D660" s="134">
        <v>0</v>
      </c>
      <c r="E660" s="153">
        <v>0</v>
      </c>
      <c r="F660" s="134">
        <v>0</v>
      </c>
    </row>
    <row r="661" spans="1:6">
      <c r="A661" s="155" t="s">
        <v>66</v>
      </c>
      <c r="B661" s="152" t="s">
        <v>67</v>
      </c>
      <c r="C661" s="134">
        <v>95941</v>
      </c>
      <c r="D661" s="134">
        <v>0</v>
      </c>
      <c r="E661" s="153">
        <v>0</v>
      </c>
      <c r="F661" s="134">
        <v>0</v>
      </c>
    </row>
    <row r="662" spans="1:6" ht="26.4">
      <c r="A662" s="154" t="s">
        <v>93</v>
      </c>
      <c r="B662" s="152" t="s">
        <v>94</v>
      </c>
      <c r="C662" s="134">
        <v>21142</v>
      </c>
      <c r="D662" s="134">
        <v>21142</v>
      </c>
      <c r="E662" s="153">
        <v>100</v>
      </c>
      <c r="F662" s="134">
        <v>0</v>
      </c>
    </row>
    <row r="663" spans="1:6">
      <c r="A663" s="155" t="s">
        <v>95</v>
      </c>
      <c r="B663" s="152" t="s">
        <v>96</v>
      </c>
      <c r="C663" s="134">
        <v>21142</v>
      </c>
      <c r="D663" s="134">
        <v>21142</v>
      </c>
      <c r="E663" s="153">
        <v>100</v>
      </c>
      <c r="F663" s="134">
        <v>0</v>
      </c>
    </row>
    <row r="664" spans="1:6" s="166" customFormat="1">
      <c r="A664" s="147"/>
      <c r="B664" s="147" t="s">
        <v>484</v>
      </c>
      <c r="C664" s="141"/>
      <c r="D664" s="141"/>
      <c r="E664" s="150"/>
      <c r="F664" s="141"/>
    </row>
    <row r="665" spans="1:6" s="166" customFormat="1">
      <c r="A665" s="147" t="s">
        <v>487</v>
      </c>
      <c r="B665" s="147" t="s">
        <v>488</v>
      </c>
      <c r="C665" s="141">
        <v>21142</v>
      </c>
      <c r="D665" s="141">
        <v>21142</v>
      </c>
      <c r="E665" s="150">
        <v>100</v>
      </c>
      <c r="F665" s="141">
        <v>0</v>
      </c>
    </row>
    <row r="666" spans="1:6">
      <c r="A666" s="151" t="s">
        <v>42</v>
      </c>
      <c r="B666" s="152" t="s">
        <v>43</v>
      </c>
      <c r="C666" s="134">
        <v>21142</v>
      </c>
      <c r="D666" s="134">
        <v>21142</v>
      </c>
      <c r="E666" s="153">
        <v>100</v>
      </c>
      <c r="F666" s="134">
        <v>0</v>
      </c>
    </row>
    <row r="667" spans="1:6">
      <c r="A667" s="154" t="s">
        <v>44</v>
      </c>
      <c r="B667" s="152" t="s">
        <v>45</v>
      </c>
      <c r="C667" s="134">
        <v>21142</v>
      </c>
      <c r="D667" s="134">
        <v>21142</v>
      </c>
      <c r="E667" s="153">
        <v>100</v>
      </c>
      <c r="F667" s="134">
        <v>0</v>
      </c>
    </row>
    <row r="668" spans="1:6" s="166" customFormat="1">
      <c r="A668" s="147" t="s">
        <v>459</v>
      </c>
      <c r="B668" s="147" t="s">
        <v>460</v>
      </c>
      <c r="C668" s="141">
        <v>21142</v>
      </c>
      <c r="D668" s="141">
        <v>21142</v>
      </c>
      <c r="E668" s="150">
        <v>100</v>
      </c>
      <c r="F668" s="141">
        <v>0</v>
      </c>
    </row>
    <row r="669" spans="1:6">
      <c r="A669" s="151" t="s">
        <v>42</v>
      </c>
      <c r="B669" s="152" t="s">
        <v>57</v>
      </c>
      <c r="C669" s="134">
        <v>21142</v>
      </c>
      <c r="D669" s="134">
        <v>21142</v>
      </c>
      <c r="E669" s="153">
        <v>100</v>
      </c>
      <c r="F669" s="134">
        <v>0</v>
      </c>
    </row>
    <row r="670" spans="1:6" ht="26.4">
      <c r="A670" s="154" t="s">
        <v>93</v>
      </c>
      <c r="B670" s="152" t="s">
        <v>94</v>
      </c>
      <c r="C670" s="134">
        <v>21142</v>
      </c>
      <c r="D670" s="134">
        <v>21142</v>
      </c>
      <c r="E670" s="153">
        <v>100</v>
      </c>
      <c r="F670" s="134">
        <v>0</v>
      </c>
    </row>
    <row r="671" spans="1:6">
      <c r="A671" s="155" t="s">
        <v>95</v>
      </c>
      <c r="B671" s="152" t="s">
        <v>96</v>
      </c>
      <c r="C671" s="134">
        <v>21142</v>
      </c>
      <c r="D671" s="134">
        <v>21142</v>
      </c>
      <c r="E671" s="153">
        <v>100</v>
      </c>
      <c r="F671" s="134">
        <v>0</v>
      </c>
    </row>
    <row r="672" spans="1:6" s="166" customFormat="1">
      <c r="A672" s="147"/>
      <c r="B672" s="147" t="s">
        <v>485</v>
      </c>
      <c r="C672" s="141"/>
      <c r="D672" s="141"/>
      <c r="E672" s="150"/>
      <c r="F672" s="141"/>
    </row>
    <row r="673" spans="1:6" s="166" customFormat="1">
      <c r="A673" s="147" t="s">
        <v>487</v>
      </c>
      <c r="B673" s="147" t="s">
        <v>488</v>
      </c>
      <c r="C673" s="141">
        <v>95941</v>
      </c>
      <c r="D673" s="141">
        <v>0</v>
      </c>
      <c r="E673" s="150">
        <v>0</v>
      </c>
      <c r="F673" s="141">
        <v>0</v>
      </c>
    </row>
    <row r="674" spans="1:6">
      <c r="A674" s="151" t="s">
        <v>42</v>
      </c>
      <c r="B674" s="152" t="s">
        <v>43</v>
      </c>
      <c r="C674" s="134">
        <v>12592</v>
      </c>
      <c r="D674" s="134">
        <v>0</v>
      </c>
      <c r="E674" s="153">
        <v>0</v>
      </c>
      <c r="F674" s="134">
        <v>0</v>
      </c>
    </row>
    <row r="675" spans="1:6">
      <c r="A675" s="154" t="s">
        <v>44</v>
      </c>
      <c r="B675" s="152" t="s">
        <v>45</v>
      </c>
      <c r="C675" s="134">
        <v>12592</v>
      </c>
      <c r="D675" s="134">
        <v>0</v>
      </c>
      <c r="E675" s="153">
        <v>0</v>
      </c>
      <c r="F675" s="134">
        <v>0</v>
      </c>
    </row>
    <row r="676" spans="1:6">
      <c r="A676" s="151" t="s">
        <v>50</v>
      </c>
      <c r="B676" s="152" t="s">
        <v>51</v>
      </c>
      <c r="C676" s="134">
        <v>83349</v>
      </c>
      <c r="D676" s="134">
        <v>0</v>
      </c>
      <c r="E676" s="153">
        <v>0</v>
      </c>
      <c r="F676" s="134">
        <v>0</v>
      </c>
    </row>
    <row r="677" spans="1:6">
      <c r="A677" s="154" t="s">
        <v>52</v>
      </c>
      <c r="B677" s="152" t="s">
        <v>53</v>
      </c>
      <c r="C677" s="134">
        <v>83349</v>
      </c>
      <c r="D677" s="134">
        <v>0</v>
      </c>
      <c r="E677" s="153">
        <v>0</v>
      </c>
      <c r="F677" s="134">
        <v>0</v>
      </c>
    </row>
    <row r="678" spans="1:6">
      <c r="A678" s="147" t="s">
        <v>459</v>
      </c>
      <c r="B678" s="147" t="s">
        <v>460</v>
      </c>
      <c r="C678" s="141">
        <v>95941</v>
      </c>
      <c r="D678" s="141">
        <v>0</v>
      </c>
      <c r="E678" s="150">
        <v>0</v>
      </c>
      <c r="F678" s="141">
        <v>0</v>
      </c>
    </row>
    <row r="679" spans="1:6">
      <c r="A679" s="151" t="s">
        <v>42</v>
      </c>
      <c r="B679" s="152" t="s">
        <v>57</v>
      </c>
      <c r="C679" s="134">
        <v>95941</v>
      </c>
      <c r="D679" s="134">
        <v>0</v>
      </c>
      <c r="E679" s="153">
        <v>0</v>
      </c>
      <c r="F679" s="134">
        <v>0</v>
      </c>
    </row>
    <row r="680" spans="1:6">
      <c r="A680" s="154" t="s">
        <v>58</v>
      </c>
      <c r="B680" s="152" t="s">
        <v>59</v>
      </c>
      <c r="C680" s="134">
        <v>95941</v>
      </c>
      <c r="D680" s="134">
        <v>0</v>
      </c>
      <c r="E680" s="153">
        <v>0</v>
      </c>
      <c r="F680" s="134">
        <v>0</v>
      </c>
    </row>
    <row r="681" spans="1:6">
      <c r="A681" s="155" t="s">
        <v>66</v>
      </c>
      <c r="B681" s="152" t="s">
        <v>67</v>
      </c>
      <c r="C681" s="134">
        <v>95941</v>
      </c>
      <c r="D681" s="134">
        <v>0</v>
      </c>
      <c r="E681" s="153">
        <v>0</v>
      </c>
      <c r="F681" s="134">
        <v>0</v>
      </c>
    </row>
  </sheetData>
  <mergeCells count="3">
    <mergeCell ref="E1:F1"/>
    <mergeCell ref="A2:F2"/>
    <mergeCell ref="A3:F3"/>
  </mergeCells>
  <printOptions horizontalCentered="1"/>
  <pageMargins left="1.1811023622047245" right="0.59055118110236227" top="0.78740157480314965" bottom="0.78740157480314965" header="0.39370078740157483" footer="0.39370078740157483"/>
  <pageSetup paperSize="9" scale="70" firstPageNumber="14" fitToHeight="0"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saturs</vt:lpstr>
      <vt:lpstr>1.p.</vt:lpstr>
      <vt:lpstr>1.tab.</vt:lpstr>
      <vt:lpstr>2.tab.</vt:lpstr>
      <vt:lpstr>3.tab.</vt:lpstr>
      <vt:lpstr>4.tab.</vt:lpstr>
      <vt:lpstr>5.tab.</vt:lpstr>
      <vt:lpstr>6.tab.</vt:lpstr>
      <vt:lpstr>7.tab.</vt:lpstr>
      <vt:lpstr>8.tab.</vt:lpstr>
      <vt:lpstr>'4.tab.'!Print_Area</vt:lpstr>
      <vt:lpstr>'5.tab.'!Print_Area</vt:lpstr>
      <vt:lpstr>saturs!Print_Area</vt:lpstr>
      <vt:lpstr>'1.tab.'!Print_Titles</vt:lpstr>
      <vt:lpstr>'2.tab.'!Print_Titles</vt:lpstr>
      <vt:lpstr>'3.tab.'!Print_Titles</vt:lpstr>
      <vt:lpstr>'4.tab.'!Print_Titles</vt:lpstr>
      <vt:lpstr>'5.tab.'!Print_Titles</vt:lpstr>
      <vt:lpstr>'7.tab.'!Print_Titles</vt:lpstr>
      <vt:lpstr>'8.tab.'!Print_Titles</vt:lpstr>
    </vt:vector>
  </TitlesOfParts>
  <Company>Valsts kase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Valsts kases oficiālais mēneša pārskats</dc:title>
  <dc:subject>Valsts kases oficiālais mēneša pārskats</dc:subject>
  <dc:creator>Pārskatu departaments</dc:creator>
  <cp:lastModifiedBy>Silvija Lansmane</cp:lastModifiedBy>
  <cp:lastPrinted>2023-06-14T14:12:02Z</cp:lastPrinted>
  <dcterms:created xsi:type="dcterms:W3CDTF">2014-10-22T07:09:32Z</dcterms:created>
  <dcterms:modified xsi:type="dcterms:W3CDTF">2023-06-15T10:40:22Z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valsts_budzeta_izpilde_2023.xlsx</vt:lpwstr>
  </property>
</Properties>
</file>