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710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<sst xmlns="http://schemas.openxmlformats.org/spreadsheetml/2006/main" count="186" uniqueCount="181">
  <si>
    <t>Izziņa</t>
  </si>
  <si>
    <t>par valsts un pašvaldību budžetu līdzekļu atlikumiem</t>
  </si>
  <si>
    <t>Banka, konta numurs, valūtas kods</t>
  </si>
  <si>
    <t>Summa latos</t>
  </si>
  <si>
    <t>Summa valūtā</t>
  </si>
  <si>
    <t>Norēķinu kontu atlikumi latos</t>
  </si>
  <si>
    <t>Latvijas Banka - kopā</t>
  </si>
  <si>
    <t>Valsts kases norēķinu konts (000 361 101) LVL</t>
  </si>
  <si>
    <t>Valūtu groza aizdevuma apkalpošanas maksājumi (000 337 630) LVL</t>
  </si>
  <si>
    <t>Valūtu groza aizdevuma kredītlīnijas atmaksas (000 337 821) LVL</t>
  </si>
  <si>
    <t xml:space="preserve">Komercbanku konti </t>
  </si>
  <si>
    <t>Baltijas Tranzītu banka</t>
  </si>
  <si>
    <t>Aizkraukle (037 102 002) LVL</t>
  </si>
  <si>
    <t>Daugavpils (020 102 000) LVL</t>
  </si>
  <si>
    <t>Jelgava (100 102 002) LVL</t>
  </si>
  <si>
    <t>Ludza (000 102 002) LVL</t>
  </si>
  <si>
    <t>Ogre (000 102 002) LVL</t>
  </si>
  <si>
    <t>Ventspils  (000 102 002) LVL</t>
  </si>
  <si>
    <t>Latvijas Hipotēku un Zemes banka</t>
  </si>
  <si>
    <t>Rīga (100 000 503 0002) LVL</t>
  </si>
  <si>
    <t>Parekss-Banka</t>
  </si>
  <si>
    <t>Citadele (400 100 0002) LVL</t>
  </si>
  <si>
    <t>Rēzekne (470 100 0002) LVL</t>
  </si>
  <si>
    <t>Norēķinu konts (400 075 1999) LVL</t>
  </si>
  <si>
    <t>Latvijas Unibanka</t>
  </si>
  <si>
    <t>Āgenskalns (03 000 100 003) LVL</t>
  </si>
  <si>
    <t>Rīdzene (02 100 100 603) LVL</t>
  </si>
  <si>
    <t>Alūksne (25 000 120 802) LVL</t>
  </si>
  <si>
    <t>Balvi (24 000 120 902) LVL</t>
  </si>
  <si>
    <t xml:space="preserve">Bauska (29 700 100 502) LVL  </t>
  </si>
  <si>
    <t>Cēsis (04 000 120 001) LVL</t>
  </si>
  <si>
    <t>Dobele (06 000 120 100) LVL</t>
  </si>
  <si>
    <t>Gulbene (07 000 120 141) LVL</t>
  </si>
  <si>
    <t>Jēkabpils (09 000 120 802) LVL</t>
  </si>
  <si>
    <t>Jūrmala (10 000 120 500) LVL</t>
  </si>
  <si>
    <t>Krāslava (23 000 100 002) LVL</t>
  </si>
  <si>
    <t>Kuldīga (11 000 120 002) LVL</t>
  </si>
  <si>
    <t>Limbaži (13 000 120 200) LVL</t>
  </si>
  <si>
    <t>Madona (30 900 120 120) LVL</t>
  </si>
  <si>
    <t>Preiļi (26 000 100 303) LVL</t>
  </si>
  <si>
    <t>Saldus (15 000 120 050) LVL</t>
  </si>
  <si>
    <t>Talsi (28 700 100 001) LVL</t>
  </si>
  <si>
    <t>Tukums (32 000 120 602) LVL</t>
  </si>
  <si>
    <t>Valka (17 000 120 409) LVL</t>
  </si>
  <si>
    <t>Valmiera (18 000 120 901) LVL</t>
  </si>
  <si>
    <t>Liepāja (12 111 120 201) LVL</t>
  </si>
  <si>
    <t>Norēķinu kontu atlikumi valūtās</t>
  </si>
  <si>
    <t>Atsevišķo valūtu aizdevumu konti</t>
  </si>
  <si>
    <t>Atsevišķo valūtu aizdevuma apkalpošanas maksājumi (010 337 031) USD</t>
  </si>
  <si>
    <t>Atsevišķo valūtu aizdevuma apkalpošanas maksājumi (660 337 232) EUR</t>
  </si>
  <si>
    <t>"Investīcija Energoefektivitātes fondā" LE 9704.01.01/0002 (660 338 516) EUR</t>
  </si>
  <si>
    <t>"Latvijas Vides investīciju fonds"LE 9704.02.03/0001 (660 338 817) EUR</t>
  </si>
  <si>
    <t>Valsts kases pieprasījuma noguldījums (010 339 709) USD</t>
  </si>
  <si>
    <t>Valsts kases pieprasījuma noguldījums (660 339 609) EUR</t>
  </si>
  <si>
    <t>Valsts kases pieprasījuma noguldījums (160 339 109) XDR</t>
  </si>
  <si>
    <t>Atsevišķo valūtu tranzīta konti</t>
  </si>
  <si>
    <t>Atsevišķo valūtu aizdevuma kredītlīnijas atmaksas ( 660 337 229 ) EUR</t>
  </si>
  <si>
    <t>Atsevišķo valūtu aizdevuma kredītlīnijas atmaksas (010 337 125) USD</t>
  </si>
  <si>
    <t>PB privat,aizdevums USD ( 010337620)</t>
  </si>
  <si>
    <t>Nacionālie fondi</t>
  </si>
  <si>
    <t>Finansu memorands LE9803 - LE9809 (660 338 202) EUR</t>
  </si>
  <si>
    <t>Finansu memorands LE9812 (660 338 503) EUR</t>
  </si>
  <si>
    <t>Finansu memorands LE9810 (660 338 804) EUR</t>
  </si>
  <si>
    <t>Finansu memorands LE9811 (660 338 105) EUR</t>
  </si>
  <si>
    <t>Finansu memorands LE9902-9905 (660 338 011) EUR</t>
  </si>
  <si>
    <t>Finansu memorands LE9908 (660 338 613) EUR</t>
  </si>
  <si>
    <t>Finansu memorands LE9911 (660 338 914) EUR</t>
  </si>
  <si>
    <t>Finansu memorands LE9913 (660 338 215) EUR</t>
  </si>
  <si>
    <t xml:space="preserve">Phare </t>
  </si>
  <si>
    <t>Programmai "Eiropas integrācija" LE9701 (660 338 008) EUR</t>
  </si>
  <si>
    <t>Programmai "Ekonomikas attīstība" LE9702 (660 338 309) EUR</t>
  </si>
  <si>
    <t>Finansu memorands CBC LE9615 (660 338 406) EUR</t>
  </si>
  <si>
    <t>Finansu memorands CBC LE9707 (660 338 707) EUR</t>
  </si>
  <si>
    <t>Programmai "Infrastruktūra" LE9704 (660 338 710) EUR</t>
  </si>
  <si>
    <t xml:space="preserve">Valūta komercbankās - kopā </t>
  </si>
  <si>
    <t>Parex Banka - kopā</t>
  </si>
  <si>
    <t xml:space="preserve">EUR 400 075 1001  </t>
  </si>
  <si>
    <t>USD 400 075 2001</t>
  </si>
  <si>
    <t>CAD 400 075 3001</t>
  </si>
  <si>
    <t>AUD 400 075 4001</t>
  </si>
  <si>
    <t>CHF 400 075 5001</t>
  </si>
  <si>
    <t>DKK 400 075 6001</t>
  </si>
  <si>
    <t>NOK 400 075 7001</t>
  </si>
  <si>
    <t>GBP 400 075 8001</t>
  </si>
  <si>
    <t>SEK 400 075 9101</t>
  </si>
  <si>
    <t>JPY 400 075 9201</t>
  </si>
  <si>
    <t>EUR 400 075 1002</t>
  </si>
  <si>
    <t>USD 400 075 2004</t>
  </si>
  <si>
    <t>USD 400 075 2005</t>
  </si>
  <si>
    <t>USD 400 075 2007</t>
  </si>
  <si>
    <t>EUR 400 075 1015</t>
  </si>
  <si>
    <t>EUR 400 075 1016</t>
  </si>
  <si>
    <t>RUB 400 075 9301</t>
  </si>
  <si>
    <t>EUR 400 075 1022</t>
  </si>
  <si>
    <t>EUR 400 075 1023</t>
  </si>
  <si>
    <t>Norēķinu konts (400 075 1999) LTL</t>
  </si>
  <si>
    <t>Deutche Bank AG - kopā</t>
  </si>
  <si>
    <t>EUR 100 947 623 500</t>
  </si>
  <si>
    <t>EUR 100 947 623 501</t>
  </si>
  <si>
    <t>HSBC Bank USA - kopā</t>
  </si>
  <si>
    <t>USD 000 101 419</t>
  </si>
  <si>
    <t>USD 000 101 389</t>
  </si>
  <si>
    <t>Svenska Handelsbanken - kopā</t>
  </si>
  <si>
    <t>USD 99-420 652 59</t>
  </si>
  <si>
    <t>USD 99-424 221 59</t>
  </si>
  <si>
    <t>Bank of America - kopā</t>
  </si>
  <si>
    <t>USD 360 390 23</t>
  </si>
  <si>
    <t>USD 360 390 81</t>
  </si>
  <si>
    <t>DEM 360 390 31</t>
  </si>
  <si>
    <t>DEM 360 390 57</t>
  </si>
  <si>
    <t>EUR 360 391 14</t>
  </si>
  <si>
    <t>SEK 360 390 73</t>
  </si>
  <si>
    <t>Depozīti latos un valūtās</t>
  </si>
  <si>
    <t>Ieguldījumi depozītos</t>
  </si>
  <si>
    <t>Ieguldījumi depozītos latos - kopā</t>
  </si>
  <si>
    <t>Latvijas Banka</t>
  </si>
  <si>
    <t>Ieguldījumi depozītos  valūtā - kopā</t>
  </si>
  <si>
    <t>Valsts kases termiņnoguldījums (660 328 209) EUR</t>
  </si>
  <si>
    <t>Nacionālā fonda līdzekļu termiņnoguldījums (660 328 940) EUR</t>
  </si>
  <si>
    <t xml:space="preserve">Komercbankas - kopā </t>
  </si>
  <si>
    <t>Kredītlīdzekļi Latvijas Bankā</t>
  </si>
  <si>
    <t>Neizsniegtā SVF kredīta atlikums (010 330 601) USD</t>
  </si>
  <si>
    <t>Valsts un pašvaldību naudas līdzekļi kopā</t>
  </si>
  <si>
    <t>Naudas līdzekļu atlikumi apstiprināti ar Latvijas Bankas un komercbanku izziņām</t>
  </si>
  <si>
    <t>2001. gada 31. decembrī</t>
  </si>
  <si>
    <t>Naudas līdzekļu atlikums latos Valsts kases kontos Latvijas Bankā un komercbankās 2001. gada 31. decembrī</t>
  </si>
  <si>
    <t>Naudas līdzekļu atlikumi valūtā Valsts kases kontos Latvijas Bankā un komercbankās 2001. gada 31. decembrī</t>
  </si>
  <si>
    <t xml:space="preserve">Valdības ieguldījumi valūtā Latvijas Bankā un komercbankās 2001. gada 31. decembrī pēc Latvijas Bankas kursa </t>
  </si>
  <si>
    <t xml:space="preserve">Valdības kredītlīdzekļu atlikumi valūtā Latvijas Bankā 2001. gada 31. decembrī pēc Latvijas Bankas kursa </t>
  </si>
  <si>
    <t xml:space="preserve">Latvijas Republikas pašvaldību budžetu līdzekļu atlikumi komercbankās un pagastu kasēs 2001. gada 31. decembrī </t>
  </si>
  <si>
    <t xml:space="preserve">Noguldījumu garantiju fonds (000 361 211) LVL </t>
  </si>
  <si>
    <t>Apdrošināto aizsardzības fonds - dzīvības apdrošināšanai (000 361 512) LVL</t>
  </si>
  <si>
    <t>Finansu memorands LV9915 (660 338 121) EUR</t>
  </si>
  <si>
    <t>Finansu memorands LV0006 (660 338 325) EUR</t>
  </si>
  <si>
    <t>Finansu memorands LV9914 (660 338 419) EUR</t>
  </si>
  <si>
    <t>Finansu memorands LV0001 (660 338 422) EUR</t>
  </si>
  <si>
    <t>Finansu memorands LV9912 (660 338 118) EUR</t>
  </si>
  <si>
    <t>Programmai LE0002 (660 338 037) EUR</t>
  </si>
  <si>
    <t>Programmai LE00.07.00-00.12.03 (660 338 134) EUR</t>
  </si>
  <si>
    <t>Programmai LE0005 (660 338 338) EUR</t>
  </si>
  <si>
    <t>Programmai LE0004 (660 338 435) EUR</t>
  </si>
  <si>
    <t>Programmai LE0003 (660 338 736) EUR</t>
  </si>
  <si>
    <t>ISPA</t>
  </si>
  <si>
    <t>ISPA projektam 2000/LV/16/P/PT/001 Via Baltijas ceļš (660 338 024) EUR</t>
  </si>
  <si>
    <t>Projekts 2000/LV/16/P/PT/003 - Ventspils ūdenssaimniec. att. (660 338 228) EUR</t>
  </si>
  <si>
    <t>Projekts 2000/LV/P/PT/003 - A - R dzelzceļa koridora modernizācija (660 338 231) EUR</t>
  </si>
  <si>
    <t>Projekts 2000/LV/16/P/PE/004 Ventspils reģionā (660 338 833) EUR</t>
  </si>
  <si>
    <t>Projekts 2000/LV/16/P/PT/004 - A - R dzelzceļa koridora rekonstrukcija (660 338 529) EUR</t>
  </si>
  <si>
    <t>Projekts 2000/LV/16/P/PT/002 - Via Baltija pievedceļu uzlaboš. (660 338 532) EUR</t>
  </si>
  <si>
    <t>Projekts 2000/LV/16/P/PE/001 - Rīgas ūdenssaimniec. att. (660 338 626) EUR</t>
  </si>
  <si>
    <t>Projekts 2000/LV/16/P/PE/002 - Jelgavas ūdenssaimniec. att. (660 338 927) EUR</t>
  </si>
  <si>
    <t>Projekts 2000/LV/16/P/PA/005 - TP dzelzceļa sektora A-R mod.  (660 338 930) EUR</t>
  </si>
  <si>
    <t>EEK 400 075 9001</t>
  </si>
  <si>
    <t>EUR 400 075 1003</t>
  </si>
  <si>
    <t>EUR 400 075 1004</t>
  </si>
  <si>
    <t>EUR 400 075 1005</t>
  </si>
  <si>
    <t>USD 400 075 2009</t>
  </si>
  <si>
    <t>EUR 400 075 1025</t>
  </si>
  <si>
    <t>EUR 400 075 1026</t>
  </si>
  <si>
    <t>EUR 400 075 1027</t>
  </si>
  <si>
    <t>EUR 400 075 1028</t>
  </si>
  <si>
    <t>EUR 400 075 1029</t>
  </si>
  <si>
    <t>Norēķinu konts (400 075 1999) PLN</t>
  </si>
  <si>
    <t>Norēķinu konts (400 075 1999) CZK</t>
  </si>
  <si>
    <t>Norēķinu konts (400 075 1999) BYR</t>
  </si>
  <si>
    <t>USD 360 390 15</t>
  </si>
  <si>
    <t>Ogres komercbanka</t>
  </si>
  <si>
    <t>Baltijas Tranzītu Banka</t>
  </si>
  <si>
    <t xml:space="preserve">2 725 811 lati (Divi miljoni septiņi simti divdesmit pieci tūkstoši astoņi simti vienpadsmit lati) </t>
  </si>
  <si>
    <t xml:space="preserve">pēc Latvijas Bankas valūtas kursa 21 067 133 lati (Divdesmit viens miljons sešdesmit septiņi tūkstoši viens simts trīsdesmit trīs lati) </t>
  </si>
  <si>
    <t>A/S "Vereinsbank Rīga"</t>
  </si>
  <si>
    <t>A/S "Vereinsbank Rīga" (102059-2811-01) USD</t>
  </si>
  <si>
    <t>372 314 lati (Trīs simti septiņdesmit divi tūkstoši trīs simti četrpadsmit lati).</t>
  </si>
  <si>
    <t>48 858 462 lati (Četrdesmit astoņi miljoni astoņi simti piecdesmit astoņi tūkstoši četri simti sešdesmit divi lati).</t>
  </si>
  <si>
    <t>35 341 881 lati (trīsdesmit pieci miljoni trīs simti četrdesmit viens tūkstotis astoņi simti astoņdesmit viens lats).</t>
  </si>
  <si>
    <t>Naudas līdzekļi un depozīti kopā</t>
  </si>
  <si>
    <t xml:space="preserve">Valsts līdzekļi kopā </t>
  </si>
  <si>
    <t>Pašvaldību naudas līdzekļi, to ekvivalenti un depozīti</t>
  </si>
  <si>
    <t>11. pielikums</t>
  </si>
  <si>
    <t xml:space="preserve">   t.sk. Valsts kases norēķinu centros</t>
  </si>
  <si>
    <t>Valdības ieguldījumi latos Latvijas Bankā un komercbankās 2001. gada 31. decembrī 74 500 018 lati (Septiņdesmit četri miljoni pieci simti tūkstoši astoņpadsmit lati)</t>
  </si>
</sst>
</file>

<file path=xl/styles.xml><?xml version="1.0" encoding="utf-8"?>
<styleSheet xmlns="http://schemas.openxmlformats.org/spreadsheetml/2006/main">
  <numFmts count="1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.000"/>
    <numFmt numFmtId="165" formatCode="#,##0.0"/>
  </numFmts>
  <fonts count="12">
    <font>
      <sz val="10"/>
      <name val="Arial"/>
      <family val="0"/>
    </font>
    <font>
      <sz val="8"/>
      <name val="BRBaltica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BRBaltica"/>
      <family val="0"/>
    </font>
    <font>
      <i/>
      <sz val="8"/>
      <name val="Arial"/>
      <family val="2"/>
    </font>
    <font>
      <b/>
      <sz val="12"/>
      <name val="Arial"/>
      <family val="2"/>
    </font>
    <font>
      <sz val="11"/>
      <name val="BRBaltic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 wrapText="1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2"/>
  <sheetViews>
    <sheetView tabSelected="1" workbookViewId="0" topLeftCell="A221">
      <selection activeCell="A236" sqref="A236:C236"/>
    </sheetView>
  </sheetViews>
  <sheetFormatPr defaultColWidth="9.140625" defaultRowHeight="15" customHeight="1"/>
  <cols>
    <col min="1" max="1" width="55.28125" style="1" customWidth="1"/>
    <col min="2" max="2" width="14.00390625" style="1" bestFit="1" customWidth="1"/>
    <col min="3" max="3" width="14.421875" style="1" customWidth="1"/>
    <col min="4" max="5" width="7.8515625" style="1" customWidth="1"/>
    <col min="6" max="6" width="11.57421875" style="1" customWidth="1"/>
    <col min="7" max="16384" width="7.8515625" style="1" customWidth="1"/>
  </cols>
  <sheetData>
    <row r="1" ht="15" customHeight="1">
      <c r="C1" s="36" t="s">
        <v>178</v>
      </c>
    </row>
    <row r="3" spans="1:4" ht="15" customHeight="1">
      <c r="A3" s="39" t="s">
        <v>0</v>
      </c>
      <c r="B3" s="39"/>
      <c r="C3" s="39"/>
      <c r="D3" s="2"/>
    </row>
    <row r="4" spans="1:4" ht="15" customHeight="1">
      <c r="A4" s="40" t="s">
        <v>1</v>
      </c>
      <c r="B4" s="40"/>
      <c r="C4" s="40"/>
      <c r="D4" s="2"/>
    </row>
    <row r="5" spans="1:4" ht="15" customHeight="1">
      <c r="A5" s="40" t="s">
        <v>124</v>
      </c>
      <c r="B5" s="40"/>
      <c r="C5" s="40"/>
      <c r="D5" s="2"/>
    </row>
    <row r="6" spans="1:4" ht="15" customHeight="1">
      <c r="A6" s="3"/>
      <c r="B6" s="4"/>
      <c r="C6" s="4"/>
      <c r="D6" s="3"/>
    </row>
    <row r="7" spans="1:4" ht="15" customHeight="1">
      <c r="A7" s="5" t="s">
        <v>2</v>
      </c>
      <c r="B7" s="5" t="s">
        <v>3</v>
      </c>
      <c r="C7" s="5" t="s">
        <v>4</v>
      </c>
      <c r="D7" s="6"/>
    </row>
    <row r="8" spans="1:4" ht="9" customHeight="1">
      <c r="A8" s="6"/>
      <c r="B8" s="6"/>
      <c r="C8" s="6"/>
      <c r="D8" s="6"/>
    </row>
    <row r="9" spans="1:4" s="9" customFormat="1" ht="15" customHeight="1">
      <c r="A9" s="7" t="s">
        <v>5</v>
      </c>
      <c r="B9" s="8">
        <f>SUM(B11+B19)</f>
        <v>2725811</v>
      </c>
      <c r="C9" s="7"/>
      <c r="D9" s="7"/>
    </row>
    <row r="10" spans="1:4" ht="12.75">
      <c r="A10" s="10"/>
      <c r="B10" s="10"/>
      <c r="C10" s="11"/>
      <c r="D10" s="12"/>
    </row>
    <row r="11" spans="1:4" ht="11.25">
      <c r="A11" s="13" t="s">
        <v>6</v>
      </c>
      <c r="B11" s="14">
        <f>SUM(B13:B17)</f>
        <v>2624884</v>
      </c>
      <c r="C11" s="11"/>
      <c r="D11" s="12"/>
    </row>
    <row r="12" spans="1:4" ht="11.25">
      <c r="A12" s="13"/>
      <c r="B12" s="14"/>
      <c r="C12" s="11"/>
      <c r="D12" s="12"/>
    </row>
    <row r="13" spans="1:3" ht="11.25">
      <c r="A13" s="15" t="s">
        <v>7</v>
      </c>
      <c r="B13" s="11">
        <v>1588935</v>
      </c>
      <c r="C13" s="11"/>
    </row>
    <row r="14" spans="1:3" ht="11.25">
      <c r="A14" s="15" t="s">
        <v>130</v>
      </c>
      <c r="B14" s="11">
        <v>24</v>
      </c>
      <c r="C14" s="11"/>
    </row>
    <row r="15" spans="1:3" ht="11.25">
      <c r="A15" s="15" t="s">
        <v>131</v>
      </c>
      <c r="B15" s="11">
        <v>5</v>
      </c>
      <c r="C15" s="11"/>
    </row>
    <row r="16" spans="1:3" ht="11.25">
      <c r="A16" s="15" t="s">
        <v>8</v>
      </c>
      <c r="B16" s="11">
        <v>14800</v>
      </c>
      <c r="C16" s="11"/>
    </row>
    <row r="17" spans="1:3" ht="11.25">
      <c r="A17" s="15" t="s">
        <v>9</v>
      </c>
      <c r="B17" s="11">
        <v>1021120</v>
      </c>
      <c r="C17" s="11"/>
    </row>
    <row r="18" spans="1:3" ht="11.25">
      <c r="A18" s="15"/>
      <c r="B18" s="11"/>
      <c r="C18" s="11"/>
    </row>
    <row r="19" spans="1:3" ht="11.25">
      <c r="A19" s="13" t="s">
        <v>10</v>
      </c>
      <c r="B19" s="14">
        <f>B21+B30+B34+B40</f>
        <v>100927</v>
      </c>
      <c r="C19" s="11"/>
    </row>
    <row r="20" spans="1:3" ht="11.25">
      <c r="A20" s="13"/>
      <c r="B20" s="14"/>
      <c r="C20" s="11"/>
    </row>
    <row r="21" spans="1:3" ht="11.25">
      <c r="A21" s="16" t="s">
        <v>11</v>
      </c>
      <c r="B21" s="17">
        <f>SUM(B23:B28)</f>
        <v>7589</v>
      </c>
      <c r="C21" s="17"/>
    </row>
    <row r="22" spans="1:3" ht="6.75" customHeight="1">
      <c r="A22" s="16"/>
      <c r="B22" s="17"/>
      <c r="C22" s="17"/>
    </row>
    <row r="23" spans="1:3" ht="11.25">
      <c r="A23" s="15" t="s">
        <v>12</v>
      </c>
      <c r="B23" s="11">
        <v>1186</v>
      </c>
      <c r="C23" s="11"/>
    </row>
    <row r="24" spans="1:3" ht="11.25">
      <c r="A24" s="15" t="s">
        <v>13</v>
      </c>
      <c r="B24" s="11">
        <v>1344</v>
      </c>
      <c r="C24" s="11"/>
    </row>
    <row r="25" spans="1:3" ht="11.25">
      <c r="A25" s="15" t="s">
        <v>14</v>
      </c>
      <c r="B25" s="11">
        <v>321</v>
      </c>
      <c r="C25" s="11"/>
    </row>
    <row r="26" spans="1:3" ht="11.25">
      <c r="A26" s="15" t="s">
        <v>15</v>
      </c>
      <c r="B26" s="11">
        <v>1659</v>
      </c>
      <c r="C26" s="11"/>
    </row>
    <row r="27" spans="1:3" ht="11.25">
      <c r="A27" s="15" t="s">
        <v>16</v>
      </c>
      <c r="B27" s="11">
        <v>2192</v>
      </c>
      <c r="C27" s="11"/>
    </row>
    <row r="28" spans="1:3" ht="11.25">
      <c r="A28" s="15" t="s">
        <v>17</v>
      </c>
      <c r="B28" s="11">
        <v>887</v>
      </c>
      <c r="C28" s="11"/>
    </row>
    <row r="29" spans="1:3" ht="11.25">
      <c r="A29" s="15"/>
      <c r="B29" s="11"/>
      <c r="C29" s="11"/>
    </row>
    <row r="30" spans="1:3" ht="11.25">
      <c r="A30" s="16" t="s">
        <v>18</v>
      </c>
      <c r="B30" s="17">
        <f>B32</f>
        <v>1799</v>
      </c>
      <c r="C30" s="11"/>
    </row>
    <row r="31" spans="1:3" ht="6.75" customHeight="1">
      <c r="A31" s="16"/>
      <c r="B31" s="17"/>
      <c r="C31" s="11"/>
    </row>
    <row r="32" spans="1:3" ht="11.25">
      <c r="A32" s="15" t="s">
        <v>19</v>
      </c>
      <c r="B32" s="11">
        <v>1799</v>
      </c>
      <c r="C32" s="11"/>
    </row>
    <row r="33" spans="1:3" ht="11.25">
      <c r="A33" s="15"/>
      <c r="B33" s="11"/>
      <c r="C33" s="11"/>
    </row>
    <row r="34" spans="1:3" ht="11.25">
      <c r="A34" s="16" t="s">
        <v>20</v>
      </c>
      <c r="B34" s="17">
        <f>SUM(B36:B38)</f>
        <v>47570</v>
      </c>
      <c r="C34" s="11"/>
    </row>
    <row r="35" spans="1:3" ht="6.75" customHeight="1">
      <c r="A35" s="16"/>
      <c r="B35" s="17"/>
      <c r="C35" s="11"/>
    </row>
    <row r="36" spans="1:3" ht="11.25">
      <c r="A36" s="15" t="s">
        <v>21</v>
      </c>
      <c r="B36" s="11">
        <v>9826</v>
      </c>
      <c r="C36" s="11"/>
    </row>
    <row r="37" spans="1:3" ht="11.25">
      <c r="A37" s="15" t="s">
        <v>22</v>
      </c>
      <c r="B37" s="11">
        <v>1428</v>
      </c>
      <c r="C37" s="11"/>
    </row>
    <row r="38" spans="1:3" ht="11.25">
      <c r="A38" s="15" t="s">
        <v>23</v>
      </c>
      <c r="B38" s="11">
        <v>36316</v>
      </c>
      <c r="C38" s="11"/>
    </row>
    <row r="39" spans="1:3" ht="11.25">
      <c r="A39" s="15"/>
      <c r="B39" s="11"/>
      <c r="C39" s="11"/>
    </row>
    <row r="40" spans="1:3" ht="15" customHeight="1">
      <c r="A40" s="16" t="s">
        <v>24</v>
      </c>
      <c r="B40" s="17">
        <f>SUM(B42:B63)</f>
        <v>43969</v>
      </c>
      <c r="C40" s="11"/>
    </row>
    <row r="41" spans="1:3" ht="6.75" customHeight="1">
      <c r="A41" s="16"/>
      <c r="B41" s="17"/>
      <c r="C41" s="11"/>
    </row>
    <row r="42" spans="1:3" ht="11.25">
      <c r="A42" s="15" t="s">
        <v>25</v>
      </c>
      <c r="B42" s="11">
        <v>2747</v>
      </c>
      <c r="C42" s="11"/>
    </row>
    <row r="43" spans="1:3" ht="11.25">
      <c r="A43" s="15" t="s">
        <v>26</v>
      </c>
      <c r="B43" s="11">
        <v>19410</v>
      </c>
      <c r="C43" s="11"/>
    </row>
    <row r="44" spans="1:3" ht="11.25">
      <c r="A44" s="15" t="s">
        <v>27</v>
      </c>
      <c r="B44" s="11">
        <v>224</v>
      </c>
      <c r="C44" s="11"/>
    </row>
    <row r="45" spans="1:3" ht="11.25">
      <c r="A45" s="15" t="s">
        <v>28</v>
      </c>
      <c r="B45" s="11">
        <v>672</v>
      </c>
      <c r="C45" s="11"/>
    </row>
    <row r="46" spans="1:3" ht="11.25">
      <c r="A46" s="15" t="s">
        <v>29</v>
      </c>
      <c r="B46" s="11">
        <v>233</v>
      </c>
      <c r="C46" s="11"/>
    </row>
    <row r="47" spans="1:3" ht="11.25">
      <c r="A47" s="15" t="s">
        <v>30</v>
      </c>
      <c r="B47" s="11">
        <v>4820</v>
      </c>
      <c r="C47" s="11"/>
    </row>
    <row r="48" spans="1:3" ht="11.25">
      <c r="A48" s="15" t="s">
        <v>31</v>
      </c>
      <c r="B48" s="11">
        <v>125</v>
      </c>
      <c r="C48" s="11"/>
    </row>
    <row r="49" spans="1:3" ht="11.25">
      <c r="A49" s="15" t="s">
        <v>32</v>
      </c>
      <c r="B49" s="11">
        <v>530</v>
      </c>
      <c r="C49" s="11"/>
    </row>
    <row r="50" spans="1:3" ht="11.25">
      <c r="A50" s="15" t="s">
        <v>33</v>
      </c>
      <c r="B50" s="11">
        <v>110</v>
      </c>
      <c r="C50" s="11"/>
    </row>
    <row r="51" spans="1:3" ht="11.25">
      <c r="A51" s="15" t="s">
        <v>34</v>
      </c>
      <c r="B51" s="11">
        <v>1882</v>
      </c>
      <c r="C51" s="11"/>
    </row>
    <row r="52" spans="1:3" ht="11.25">
      <c r="A52" s="15" t="s">
        <v>35</v>
      </c>
      <c r="B52" s="11">
        <v>3399</v>
      </c>
      <c r="C52" s="11"/>
    </row>
    <row r="53" spans="1:3" ht="11.25">
      <c r="A53" s="15" t="s">
        <v>36</v>
      </c>
      <c r="B53" s="11">
        <v>1414</v>
      </c>
      <c r="C53" s="11"/>
    </row>
    <row r="54" spans="1:3" ht="11.25">
      <c r="A54" s="15" t="s">
        <v>37</v>
      </c>
      <c r="B54" s="11">
        <v>1039</v>
      </c>
      <c r="C54" s="11"/>
    </row>
    <row r="55" spans="1:3" ht="11.25">
      <c r="A55" s="15" t="s">
        <v>38</v>
      </c>
      <c r="B55" s="11">
        <v>0</v>
      </c>
      <c r="C55" s="11"/>
    </row>
    <row r="56" spans="1:3" ht="11.25">
      <c r="A56" s="15" t="s">
        <v>39</v>
      </c>
      <c r="B56" s="11">
        <v>709</v>
      </c>
      <c r="C56" s="11"/>
    </row>
    <row r="57" spans="1:3" ht="11.25">
      <c r="A57" s="15" t="s">
        <v>40</v>
      </c>
      <c r="B57" s="11">
        <v>1277</v>
      </c>
      <c r="C57" s="11"/>
    </row>
    <row r="58" spans="1:3" ht="11.25">
      <c r="A58" s="15" t="s">
        <v>41</v>
      </c>
      <c r="B58" s="11">
        <v>410</v>
      </c>
      <c r="C58" s="11"/>
    </row>
    <row r="59" spans="1:3" ht="11.25">
      <c r="A59" s="15" t="s">
        <v>42</v>
      </c>
      <c r="B59" s="11">
        <v>1773</v>
      </c>
      <c r="C59" s="11"/>
    </row>
    <row r="60" spans="1:3" ht="11.25">
      <c r="A60" s="15" t="s">
        <v>43</v>
      </c>
      <c r="B60" s="11">
        <v>131</v>
      </c>
      <c r="C60" s="11"/>
    </row>
    <row r="61" spans="1:3" ht="11.25">
      <c r="A61" s="15" t="s">
        <v>44</v>
      </c>
      <c r="B61" s="11">
        <v>2147</v>
      </c>
      <c r="C61" s="11"/>
    </row>
    <row r="62" spans="1:3" ht="11.25">
      <c r="A62" s="15" t="s">
        <v>45</v>
      </c>
      <c r="B62" s="11">
        <v>917</v>
      </c>
      <c r="C62" s="11"/>
    </row>
    <row r="63" spans="1:3" ht="11.25">
      <c r="A63" s="15"/>
      <c r="B63" s="11"/>
      <c r="C63" s="11"/>
    </row>
    <row r="64" spans="1:3" ht="11.25">
      <c r="A64" s="15"/>
      <c r="B64" s="11"/>
      <c r="C64" s="11"/>
    </row>
    <row r="65" spans="1:4" s="9" customFormat="1" ht="15" customHeight="1">
      <c r="A65" s="7" t="s">
        <v>46</v>
      </c>
      <c r="B65" s="8">
        <f>B67+B126</f>
        <v>21067133.240000002</v>
      </c>
      <c r="C65" s="7"/>
      <c r="D65" s="7"/>
    </row>
    <row r="66" spans="1:3" ht="11.25">
      <c r="A66" s="15"/>
      <c r="B66" s="11"/>
      <c r="C66" s="11"/>
    </row>
    <row r="67" spans="1:3" ht="11.25">
      <c r="A67" s="13" t="s">
        <v>6</v>
      </c>
      <c r="B67" s="14">
        <f>B69+B79+B85+B106+B114</f>
        <v>12242282</v>
      </c>
      <c r="C67" s="11"/>
    </row>
    <row r="68" spans="1:3" ht="11.25">
      <c r="A68" s="13"/>
      <c r="B68" s="14"/>
      <c r="C68" s="11"/>
    </row>
    <row r="69" spans="1:3" ht="11.25">
      <c r="A69" s="16" t="s">
        <v>47</v>
      </c>
      <c r="B69" s="17">
        <f>SUM(B71:B77)</f>
        <v>3599128</v>
      </c>
      <c r="C69" s="11"/>
    </row>
    <row r="70" spans="1:3" ht="6.75" customHeight="1">
      <c r="A70" s="16"/>
      <c r="B70" s="17"/>
      <c r="C70" s="11"/>
    </row>
    <row r="71" spans="1:3" ht="11.25">
      <c r="A71" s="15" t="s">
        <v>48</v>
      </c>
      <c r="B71" s="11">
        <v>58488</v>
      </c>
      <c r="C71" s="11">
        <v>91673</v>
      </c>
    </row>
    <row r="72" spans="1:3" ht="11.25">
      <c r="A72" s="15" t="s">
        <v>49</v>
      </c>
      <c r="B72" s="11">
        <v>5651</v>
      </c>
      <c r="C72" s="11">
        <v>10075</v>
      </c>
    </row>
    <row r="73" spans="1:3" ht="11.25">
      <c r="A73" s="15" t="s">
        <v>50</v>
      </c>
      <c r="B73" s="11">
        <v>4442</v>
      </c>
      <c r="C73" s="11">
        <v>7919</v>
      </c>
    </row>
    <row r="74" spans="1:3" ht="11.25">
      <c r="A74" s="15" t="s">
        <v>51</v>
      </c>
      <c r="B74" s="11">
        <v>371593</v>
      </c>
      <c r="C74" s="11">
        <v>662546</v>
      </c>
    </row>
    <row r="75" spans="1:3" ht="11.25">
      <c r="A75" s="15" t="s">
        <v>52</v>
      </c>
      <c r="B75" s="11">
        <v>3003471</v>
      </c>
      <c r="C75" s="11">
        <v>4707635</v>
      </c>
    </row>
    <row r="76" spans="1:3" ht="11.25">
      <c r="A76" s="15" t="s">
        <v>53</v>
      </c>
      <c r="B76" s="11">
        <v>101216</v>
      </c>
      <c r="C76" s="11">
        <v>180467</v>
      </c>
    </row>
    <row r="77" spans="1:3" ht="11.25">
      <c r="A77" s="15" t="s">
        <v>54</v>
      </c>
      <c r="B77" s="11">
        <v>54267</v>
      </c>
      <c r="C77" s="11">
        <v>67859</v>
      </c>
    </row>
    <row r="78" spans="1:3" ht="11.25">
      <c r="A78" s="15"/>
      <c r="B78" s="11"/>
      <c r="C78" s="11"/>
    </row>
    <row r="79" spans="1:3" ht="11.25">
      <c r="A79" s="16" t="s">
        <v>55</v>
      </c>
      <c r="B79" s="17">
        <f>SUM(B81:B82)</f>
        <v>1505878</v>
      </c>
      <c r="C79" s="11"/>
    </row>
    <row r="80" spans="1:3" ht="6.75" customHeight="1">
      <c r="A80" s="15"/>
      <c r="B80" s="11"/>
      <c r="C80" s="11"/>
    </row>
    <row r="81" spans="1:3" ht="11.25">
      <c r="A81" s="15" t="s">
        <v>56</v>
      </c>
      <c r="B81" s="11">
        <v>192476</v>
      </c>
      <c r="C81" s="11">
        <v>343182</v>
      </c>
    </row>
    <row r="82" spans="1:3" ht="11.25">
      <c r="A82" s="15" t="s">
        <v>57</v>
      </c>
      <c r="B82" s="11">
        <v>1313402</v>
      </c>
      <c r="C82" s="11">
        <v>2058624</v>
      </c>
    </row>
    <row r="83" spans="1:3" ht="11.25" hidden="1">
      <c r="A83" s="15" t="s">
        <v>58</v>
      </c>
      <c r="B83" s="11"/>
      <c r="C83" s="11"/>
    </row>
    <row r="84" spans="1:3" ht="11.25">
      <c r="A84" s="15"/>
      <c r="B84" s="11"/>
      <c r="C84" s="11"/>
    </row>
    <row r="85" spans="1:3" ht="11.25">
      <c r="A85" s="18" t="s">
        <v>59</v>
      </c>
      <c r="B85" s="19">
        <f>SUM(B87:B104)</f>
        <v>3752582</v>
      </c>
      <c r="C85" s="11"/>
    </row>
    <row r="86" spans="1:3" ht="6.75" customHeight="1">
      <c r="A86" s="18"/>
      <c r="B86" s="19"/>
      <c r="C86" s="11"/>
    </row>
    <row r="87" spans="1:3" ht="11.25">
      <c r="A87" s="20" t="s">
        <v>60</v>
      </c>
      <c r="B87" s="11">
        <v>872165</v>
      </c>
      <c r="C87" s="11">
        <v>1555060</v>
      </c>
    </row>
    <row r="88" spans="1:3" ht="11.25">
      <c r="A88" s="20" t="s">
        <v>61</v>
      </c>
      <c r="B88" s="11">
        <v>320190</v>
      </c>
      <c r="C88" s="11">
        <v>570896</v>
      </c>
    </row>
    <row r="89" spans="1:3" ht="11.25">
      <c r="A89" s="20" t="s">
        <v>62</v>
      </c>
      <c r="B89" s="11">
        <v>3330</v>
      </c>
      <c r="C89" s="11">
        <v>5937</v>
      </c>
    </row>
    <row r="90" spans="1:3" ht="11.25">
      <c r="A90" s="20" t="s">
        <v>63</v>
      </c>
      <c r="B90" s="11">
        <v>9857</v>
      </c>
      <c r="C90" s="11">
        <v>17574</v>
      </c>
    </row>
    <row r="91" spans="1:3" ht="11.25">
      <c r="A91" s="20" t="s">
        <v>64</v>
      </c>
      <c r="B91" s="11">
        <v>129373</v>
      </c>
      <c r="C91" s="11">
        <v>230670</v>
      </c>
    </row>
    <row r="92" spans="1:3" ht="11.25">
      <c r="A92" s="20" t="s">
        <v>65</v>
      </c>
      <c r="B92" s="11">
        <v>49014</v>
      </c>
      <c r="C92" s="11">
        <v>87393</v>
      </c>
    </row>
    <row r="93" spans="1:3" ht="11.25">
      <c r="A93" s="20" t="s">
        <v>66</v>
      </c>
      <c r="B93" s="11">
        <v>467073</v>
      </c>
      <c r="C93" s="11">
        <v>832786</v>
      </c>
    </row>
    <row r="94" spans="1:3" ht="11.25">
      <c r="A94" s="20" t="s">
        <v>67</v>
      </c>
      <c r="B94" s="11">
        <v>452</v>
      </c>
      <c r="C94" s="11">
        <v>806</v>
      </c>
    </row>
    <row r="95" spans="1:3" ht="11.25">
      <c r="A95" s="20" t="s">
        <v>132</v>
      </c>
      <c r="B95" s="11">
        <v>305</v>
      </c>
      <c r="C95" s="11">
        <v>544</v>
      </c>
    </row>
    <row r="96" spans="1:3" ht="11.25">
      <c r="A96" s="20" t="s">
        <v>133</v>
      </c>
      <c r="B96" s="11">
        <v>2661</v>
      </c>
      <c r="C96" s="11">
        <v>4744</v>
      </c>
    </row>
    <row r="97" spans="1:3" ht="11.25">
      <c r="A97" s="20" t="s">
        <v>134</v>
      </c>
      <c r="B97" s="11">
        <v>1538</v>
      </c>
      <c r="C97" s="11">
        <v>2743</v>
      </c>
    </row>
    <row r="98" spans="1:3" ht="11.25">
      <c r="A98" s="20" t="s">
        <v>135</v>
      </c>
      <c r="B98" s="11">
        <v>31167</v>
      </c>
      <c r="C98" s="11">
        <v>55570</v>
      </c>
    </row>
    <row r="99" spans="1:3" ht="11.25">
      <c r="A99" s="20" t="s">
        <v>136</v>
      </c>
      <c r="B99" s="11">
        <v>160348</v>
      </c>
      <c r="C99" s="11">
        <v>285899</v>
      </c>
    </row>
    <row r="100" spans="1:3" ht="11.25">
      <c r="A100" s="20" t="s">
        <v>137</v>
      </c>
      <c r="B100" s="11">
        <v>141</v>
      </c>
      <c r="C100" s="11">
        <v>252</v>
      </c>
    </row>
    <row r="101" spans="1:3" ht="11.25">
      <c r="A101" s="20" t="s">
        <v>138</v>
      </c>
      <c r="B101" s="11">
        <v>1704443</v>
      </c>
      <c r="C101" s="11">
        <v>3039002</v>
      </c>
    </row>
    <row r="102" spans="1:3" ht="11.25">
      <c r="A102" s="20" t="s">
        <v>139</v>
      </c>
      <c r="B102" s="11">
        <v>178</v>
      </c>
      <c r="C102" s="11">
        <v>317</v>
      </c>
    </row>
    <row r="103" spans="1:3" ht="11.25">
      <c r="A103" s="20" t="s">
        <v>140</v>
      </c>
      <c r="B103" s="11">
        <v>126</v>
      </c>
      <c r="C103" s="11">
        <v>225</v>
      </c>
    </row>
    <row r="104" spans="1:3" ht="11.25">
      <c r="A104" s="20" t="s">
        <v>141</v>
      </c>
      <c r="B104" s="11">
        <v>221</v>
      </c>
      <c r="C104" s="11">
        <v>394</v>
      </c>
    </row>
    <row r="105" spans="1:3" ht="11.25">
      <c r="A105" s="20"/>
      <c r="B105" s="11"/>
      <c r="C105" s="11"/>
    </row>
    <row r="106" spans="1:3" ht="11.25">
      <c r="A106" s="16" t="s">
        <v>68</v>
      </c>
      <c r="B106" s="17">
        <f>SUM(B108:B112)</f>
        <v>1106436</v>
      </c>
      <c r="C106" s="11"/>
    </row>
    <row r="107" spans="1:3" ht="6.75" customHeight="1">
      <c r="A107" s="16"/>
      <c r="B107" s="17"/>
      <c r="C107" s="11"/>
    </row>
    <row r="108" spans="1:3" ht="11.25">
      <c r="A108" s="20" t="s">
        <v>69</v>
      </c>
      <c r="B108" s="11">
        <v>745489</v>
      </c>
      <c r="C108" s="11">
        <v>1329198</v>
      </c>
    </row>
    <row r="109" spans="1:3" ht="11.25">
      <c r="A109" s="20" t="s">
        <v>70</v>
      </c>
      <c r="B109" s="11">
        <v>90822</v>
      </c>
      <c r="C109" s="11">
        <v>161934</v>
      </c>
    </row>
    <row r="110" spans="1:3" ht="11.25">
      <c r="A110" s="20" t="s">
        <v>71</v>
      </c>
      <c r="B110" s="11">
        <v>10612</v>
      </c>
      <c r="C110" s="11">
        <v>18920</v>
      </c>
    </row>
    <row r="111" spans="1:3" ht="11.25">
      <c r="A111" s="20" t="s">
        <v>72</v>
      </c>
      <c r="B111" s="11">
        <v>40093</v>
      </c>
      <c r="C111" s="11">
        <v>71486</v>
      </c>
    </row>
    <row r="112" spans="1:3" ht="11.25">
      <c r="A112" s="20" t="s">
        <v>73</v>
      </c>
      <c r="B112" s="11">
        <v>219420</v>
      </c>
      <c r="C112" s="11">
        <v>391223</v>
      </c>
    </row>
    <row r="113" spans="1:3" ht="11.25">
      <c r="A113" s="20"/>
      <c r="B113" s="11"/>
      <c r="C113" s="11"/>
    </row>
    <row r="114" spans="1:3" ht="11.25">
      <c r="A114" s="16" t="s">
        <v>142</v>
      </c>
      <c r="B114" s="17">
        <f>SUM(B116:B124)</f>
        <v>2278258</v>
      </c>
      <c r="C114" s="11"/>
    </row>
    <row r="115" spans="1:3" ht="6.75" customHeight="1">
      <c r="A115" s="16"/>
      <c r="B115" s="17"/>
      <c r="C115" s="11"/>
    </row>
    <row r="116" spans="1:3" ht="11.25">
      <c r="A116" s="20" t="s">
        <v>143</v>
      </c>
      <c r="B116" s="11">
        <v>218</v>
      </c>
      <c r="C116" s="11">
        <v>389</v>
      </c>
    </row>
    <row r="117" spans="1:3" ht="22.5">
      <c r="A117" s="20" t="s">
        <v>144</v>
      </c>
      <c r="B117" s="11">
        <v>776</v>
      </c>
      <c r="C117" s="11">
        <v>1384</v>
      </c>
    </row>
    <row r="118" spans="1:3" ht="22.5">
      <c r="A118" s="20" t="s">
        <v>145</v>
      </c>
      <c r="B118" s="11">
        <v>1497978</v>
      </c>
      <c r="C118" s="11">
        <v>2670879</v>
      </c>
    </row>
    <row r="119" spans="1:3" ht="11.25">
      <c r="A119" s="20" t="s">
        <v>146</v>
      </c>
      <c r="B119" s="11">
        <v>255</v>
      </c>
      <c r="C119" s="11">
        <v>455</v>
      </c>
    </row>
    <row r="120" spans="1:3" ht="22.5">
      <c r="A120" s="20" t="s">
        <v>147</v>
      </c>
      <c r="B120" s="11">
        <v>434506</v>
      </c>
      <c r="C120" s="11">
        <v>774720</v>
      </c>
    </row>
    <row r="121" spans="1:3" ht="22.5">
      <c r="A121" s="20" t="s">
        <v>148</v>
      </c>
      <c r="B121" s="11">
        <v>248523</v>
      </c>
      <c r="C121" s="11">
        <v>443115</v>
      </c>
    </row>
    <row r="122" spans="1:3" ht="11.25">
      <c r="A122" s="20" t="s">
        <v>149</v>
      </c>
      <c r="B122" s="17">
        <v>880</v>
      </c>
      <c r="C122" s="11">
        <v>1569</v>
      </c>
    </row>
    <row r="123" spans="1:3" ht="22.5">
      <c r="A123" s="20" t="s">
        <v>150</v>
      </c>
      <c r="B123" s="11">
        <v>581</v>
      </c>
      <c r="C123" s="11">
        <v>1036</v>
      </c>
    </row>
    <row r="124" spans="1:3" ht="22.5">
      <c r="A124" s="20" t="s">
        <v>151</v>
      </c>
      <c r="B124" s="11">
        <v>94541</v>
      </c>
      <c r="C124" s="11">
        <v>168565</v>
      </c>
    </row>
    <row r="125" spans="1:3" ht="11.25">
      <c r="A125" s="15"/>
      <c r="B125" s="11"/>
      <c r="C125" s="11"/>
    </row>
    <row r="126" spans="1:3" ht="11.25">
      <c r="A126" s="13" t="s">
        <v>74</v>
      </c>
      <c r="B126" s="14">
        <f>B128+B169+B174+B179+B164</f>
        <v>8824851.24</v>
      </c>
      <c r="C126" s="21"/>
    </row>
    <row r="127" spans="1:3" ht="11.25">
      <c r="A127" s="15"/>
      <c r="B127" s="11"/>
      <c r="C127" s="21"/>
    </row>
    <row r="128" spans="1:3" ht="11.25">
      <c r="A128" s="16" t="s">
        <v>75</v>
      </c>
      <c r="B128" s="17">
        <f>SUM(B130:B162)</f>
        <v>4399899.24</v>
      </c>
      <c r="C128" s="17"/>
    </row>
    <row r="129" spans="1:3" ht="6.75" customHeight="1">
      <c r="A129" s="16"/>
      <c r="B129" s="17"/>
      <c r="C129" s="17"/>
    </row>
    <row r="130" spans="1:3" ht="11.25">
      <c r="A130" s="22" t="s">
        <v>76</v>
      </c>
      <c r="B130" s="11">
        <v>863398</v>
      </c>
      <c r="C130" s="11">
        <v>1539429</v>
      </c>
    </row>
    <row r="131" spans="1:3" ht="11.25">
      <c r="A131" s="22" t="s">
        <v>77</v>
      </c>
      <c r="B131" s="11">
        <v>1660717</v>
      </c>
      <c r="C131" s="11">
        <v>2603004</v>
      </c>
    </row>
    <row r="132" spans="1:3" ht="11.25">
      <c r="A132" s="22" t="s">
        <v>78</v>
      </c>
      <c r="B132" s="11">
        <v>13496</v>
      </c>
      <c r="C132" s="11">
        <v>33825</v>
      </c>
    </row>
    <row r="133" spans="1:3" ht="11.25">
      <c r="A133" s="22" t="s">
        <v>79</v>
      </c>
      <c r="B133" s="11">
        <v>309</v>
      </c>
      <c r="C133" s="11">
        <v>953</v>
      </c>
    </row>
    <row r="134" spans="1:3" ht="11.25">
      <c r="A134" s="22" t="s">
        <v>80</v>
      </c>
      <c r="B134" s="11">
        <v>38415</v>
      </c>
      <c r="C134" s="11">
        <v>101896</v>
      </c>
    </row>
    <row r="135" spans="1:3" ht="11.25">
      <c r="A135" s="22" t="s">
        <v>81</v>
      </c>
      <c r="B135" s="11">
        <v>20324</v>
      </c>
      <c r="C135" s="11">
        <v>269546</v>
      </c>
    </row>
    <row r="136" spans="1:3" ht="11.25">
      <c r="A136" s="22" t="s">
        <v>82</v>
      </c>
      <c r="B136" s="11">
        <v>14642</v>
      </c>
      <c r="C136" s="11">
        <v>208277</v>
      </c>
    </row>
    <row r="137" spans="1:3" ht="11.25">
      <c r="A137" s="22" t="s">
        <v>83</v>
      </c>
      <c r="B137" s="11">
        <v>55507</v>
      </c>
      <c r="C137" s="11">
        <v>60072</v>
      </c>
    </row>
    <row r="138" spans="1:3" ht="11.25">
      <c r="A138" s="22" t="s">
        <v>152</v>
      </c>
      <c r="B138" s="11">
        <v>7188</v>
      </c>
      <c r="C138" s="11">
        <v>200787</v>
      </c>
    </row>
    <row r="139" spans="1:3" ht="11.25">
      <c r="A139" s="22" t="s">
        <v>84</v>
      </c>
      <c r="B139" s="11">
        <v>23139</v>
      </c>
      <c r="C139" s="11">
        <v>392187</v>
      </c>
    </row>
    <row r="140" spans="1:3" ht="11.25">
      <c r="A140" s="22" t="s">
        <v>85</v>
      </c>
      <c r="B140" s="11">
        <v>43937</v>
      </c>
      <c r="C140" s="11">
        <v>9059216</v>
      </c>
    </row>
    <row r="141" spans="1:3" ht="11.25">
      <c r="A141" s="22" t="s">
        <v>86</v>
      </c>
      <c r="B141" s="11">
        <v>284525</v>
      </c>
      <c r="C141" s="11">
        <v>507305</v>
      </c>
    </row>
    <row r="142" spans="1:3" ht="11.25">
      <c r="A142" s="22" t="s">
        <v>153</v>
      </c>
      <c r="B142" s="11">
        <v>8801</v>
      </c>
      <c r="C142" s="11">
        <v>15693</v>
      </c>
    </row>
    <row r="143" spans="1:3" ht="11.25">
      <c r="A143" s="22" t="s">
        <v>154</v>
      </c>
      <c r="B143" s="11">
        <v>68174</v>
      </c>
      <c r="C143" s="11">
        <v>121554</v>
      </c>
    </row>
    <row r="144" spans="1:3" ht="11.25">
      <c r="A144" s="22" t="s">
        <v>155</v>
      </c>
      <c r="B144" s="11">
        <v>2128</v>
      </c>
      <c r="C144" s="11">
        <v>3795</v>
      </c>
    </row>
    <row r="145" spans="1:3" ht="11.25">
      <c r="A145" s="22" t="s">
        <v>87</v>
      </c>
      <c r="B145" s="11">
        <v>7691</v>
      </c>
      <c r="C145" s="11">
        <v>12055</v>
      </c>
    </row>
    <row r="146" spans="1:3" ht="11.25">
      <c r="A146" s="22" t="s">
        <v>88</v>
      </c>
      <c r="B146" s="11">
        <v>347</v>
      </c>
      <c r="C146" s="11">
        <v>543</v>
      </c>
    </row>
    <row r="147" spans="1:3" ht="11.25">
      <c r="A147" s="22" t="s">
        <v>89</v>
      </c>
      <c r="B147" s="11">
        <v>271757</v>
      </c>
      <c r="C147" s="11">
        <v>425952</v>
      </c>
    </row>
    <row r="148" spans="1:3" ht="11.25">
      <c r="A148" s="22" t="s">
        <v>156</v>
      </c>
      <c r="B148" s="11">
        <v>379610</v>
      </c>
      <c r="C148" s="11">
        <v>595000</v>
      </c>
    </row>
    <row r="149" spans="1:3" ht="11.25">
      <c r="A149" s="22" t="s">
        <v>90</v>
      </c>
      <c r="B149" s="11">
        <v>77305</v>
      </c>
      <c r="C149" s="11">
        <v>137834</v>
      </c>
    </row>
    <row r="150" spans="1:3" ht="11.25">
      <c r="A150" s="22" t="s">
        <v>91</v>
      </c>
      <c r="B150" s="11">
        <v>4773</v>
      </c>
      <c r="C150" s="11">
        <v>8509</v>
      </c>
    </row>
    <row r="151" spans="1:3" ht="11.25">
      <c r="A151" s="22" t="s">
        <v>92</v>
      </c>
      <c r="B151" s="11">
        <v>6242</v>
      </c>
      <c r="C151" s="11">
        <v>295810</v>
      </c>
    </row>
    <row r="152" spans="1:3" ht="11.25">
      <c r="A152" s="22" t="s">
        <v>93</v>
      </c>
      <c r="B152" s="11">
        <v>225924</v>
      </c>
      <c r="C152" s="11">
        <v>402820</v>
      </c>
    </row>
    <row r="153" spans="1:3" ht="11.25">
      <c r="A153" s="22" t="s">
        <v>94</v>
      </c>
      <c r="B153" s="11">
        <v>497</v>
      </c>
      <c r="C153" s="11">
        <v>886</v>
      </c>
    </row>
    <row r="154" spans="1:3" ht="11.25">
      <c r="A154" s="22" t="s">
        <v>157</v>
      </c>
      <c r="B154" s="11">
        <v>39693</v>
      </c>
      <c r="C154" s="11">
        <v>70773</v>
      </c>
    </row>
    <row r="155" spans="1:3" ht="11.25">
      <c r="A155" s="22" t="s">
        <v>158</v>
      </c>
      <c r="B155" s="11">
        <v>6874</v>
      </c>
      <c r="C155" s="11">
        <v>12256</v>
      </c>
    </row>
    <row r="156" spans="1:3" ht="11.25">
      <c r="A156" s="22" t="s">
        <v>159</v>
      </c>
      <c r="B156" s="11">
        <v>104163</v>
      </c>
      <c r="C156" s="11">
        <v>185721</v>
      </c>
    </row>
    <row r="157" spans="1:3" ht="11.25">
      <c r="A157" s="22" t="s">
        <v>160</v>
      </c>
      <c r="B157" s="11">
        <v>19572</v>
      </c>
      <c r="C157" s="11">
        <v>34896</v>
      </c>
    </row>
    <row r="158" spans="1:3" ht="11.25">
      <c r="A158" s="22" t="s">
        <v>161</v>
      </c>
      <c r="B158" s="11">
        <v>111648</v>
      </c>
      <c r="C158" s="11">
        <v>199068</v>
      </c>
    </row>
    <row r="159" spans="1:3" ht="11.25">
      <c r="A159" s="15" t="s">
        <v>95</v>
      </c>
      <c r="B159" s="11">
        <v>34101.24</v>
      </c>
      <c r="C159" s="11">
        <v>213133</v>
      </c>
    </row>
    <row r="160" spans="1:3" ht="11.25">
      <c r="A160" s="15" t="s">
        <v>162</v>
      </c>
      <c r="B160" s="11">
        <v>1606</v>
      </c>
      <c r="C160" s="11">
        <v>10037</v>
      </c>
    </row>
    <row r="161" spans="1:3" ht="11.25">
      <c r="A161" s="15" t="s">
        <v>163</v>
      </c>
      <c r="B161" s="11">
        <v>3385</v>
      </c>
      <c r="C161" s="11">
        <v>193451</v>
      </c>
    </row>
    <row r="162" spans="1:3" ht="11.25">
      <c r="A162" s="15" t="s">
        <v>164</v>
      </c>
      <c r="B162" s="11">
        <v>11</v>
      </c>
      <c r="C162" s="11">
        <v>28306</v>
      </c>
    </row>
    <row r="163" spans="1:3" ht="11.25">
      <c r="A163" s="15"/>
      <c r="B163" s="11"/>
      <c r="C163" s="11"/>
    </row>
    <row r="164" spans="1:3" ht="11.25">
      <c r="A164" s="16" t="s">
        <v>96</v>
      </c>
      <c r="B164" s="17">
        <f>SUM(B166:B167)</f>
        <v>165497</v>
      </c>
      <c r="C164" s="11"/>
    </row>
    <row r="165" spans="1:3" ht="6.75" customHeight="1">
      <c r="A165" s="16"/>
      <c r="B165" s="17"/>
      <c r="C165" s="11"/>
    </row>
    <row r="166" spans="1:3" ht="11.25">
      <c r="A166" s="15" t="s">
        <v>97</v>
      </c>
      <c r="B166" s="11">
        <v>164922</v>
      </c>
      <c r="C166" s="11">
        <v>294054</v>
      </c>
    </row>
    <row r="167" spans="1:3" ht="11.25">
      <c r="A167" s="15" t="s">
        <v>98</v>
      </c>
      <c r="B167" s="11">
        <v>575</v>
      </c>
      <c r="C167" s="11">
        <v>1025</v>
      </c>
    </row>
    <row r="168" spans="1:3" ht="11.25">
      <c r="A168" s="15"/>
      <c r="B168" s="11"/>
      <c r="C168" s="11"/>
    </row>
    <row r="169" spans="1:3" ht="11.25">
      <c r="A169" s="16" t="s">
        <v>99</v>
      </c>
      <c r="B169" s="17">
        <f>SUM(B171:B172)</f>
        <v>2803651</v>
      </c>
      <c r="C169" s="11"/>
    </row>
    <row r="170" spans="1:3" ht="6.75" customHeight="1">
      <c r="A170" s="16"/>
      <c r="B170" s="17"/>
      <c r="C170" s="11"/>
    </row>
    <row r="171" spans="1:3" ht="11.25">
      <c r="A171" s="15" t="s">
        <v>100</v>
      </c>
      <c r="B171" s="11">
        <v>121707</v>
      </c>
      <c r="C171" s="11">
        <v>190763</v>
      </c>
    </row>
    <row r="172" spans="1:3" ht="11.25">
      <c r="A172" s="15" t="s">
        <v>101</v>
      </c>
      <c r="B172" s="11">
        <v>2681944</v>
      </c>
      <c r="C172" s="11">
        <v>4203674</v>
      </c>
    </row>
    <row r="173" spans="1:3" ht="11.25">
      <c r="A173" s="15"/>
      <c r="B173" s="11"/>
      <c r="C173" s="11"/>
    </row>
    <row r="174" spans="1:3" ht="11.25">
      <c r="A174" s="16" t="s">
        <v>102</v>
      </c>
      <c r="B174" s="17">
        <f>SUM(B176:B177)</f>
        <v>106798</v>
      </c>
      <c r="C174" s="23"/>
    </row>
    <row r="175" spans="1:3" ht="6.75" customHeight="1">
      <c r="A175" s="16"/>
      <c r="B175" s="17"/>
      <c r="C175" s="23"/>
    </row>
    <row r="176" spans="1:3" ht="11.25">
      <c r="A176" s="15" t="s">
        <v>103</v>
      </c>
      <c r="B176" s="11">
        <v>15705</v>
      </c>
      <c r="C176" s="11">
        <v>24616</v>
      </c>
    </row>
    <row r="177" spans="1:3" ht="11.25">
      <c r="A177" s="15" t="s">
        <v>104</v>
      </c>
      <c r="B177" s="11">
        <v>91093</v>
      </c>
      <c r="C177" s="11">
        <v>142779</v>
      </c>
    </row>
    <row r="178" spans="1:3" ht="11.25">
      <c r="A178" s="15"/>
      <c r="B178" s="11"/>
      <c r="C178" s="11"/>
    </row>
    <row r="179" spans="1:3" ht="11.25">
      <c r="A179" s="16" t="s">
        <v>105</v>
      </c>
      <c r="B179" s="17">
        <f>SUM(B181:B187)</f>
        <v>1349006</v>
      </c>
      <c r="C179" s="17"/>
    </row>
    <row r="180" spans="1:3" ht="6.75" customHeight="1">
      <c r="A180" s="16"/>
      <c r="B180" s="17"/>
      <c r="C180" s="17"/>
    </row>
    <row r="181" spans="1:3" ht="11.25">
      <c r="A181" s="15" t="s">
        <v>106</v>
      </c>
      <c r="B181" s="11">
        <v>174995</v>
      </c>
      <c r="C181" s="11">
        <v>274287</v>
      </c>
    </row>
    <row r="182" spans="1:3" ht="11.25">
      <c r="A182" s="15" t="s">
        <v>165</v>
      </c>
      <c r="B182" s="11">
        <v>172146</v>
      </c>
      <c r="C182" s="11">
        <v>269821</v>
      </c>
    </row>
    <row r="183" spans="1:3" ht="11.25">
      <c r="A183" s="15" t="s">
        <v>107</v>
      </c>
      <c r="B183" s="11">
        <v>34948</v>
      </c>
      <c r="C183" s="11">
        <v>54777</v>
      </c>
    </row>
    <row r="184" spans="1:3" ht="11.25">
      <c r="A184" s="15" t="s">
        <v>108</v>
      </c>
      <c r="B184" s="11">
        <v>6434</v>
      </c>
      <c r="C184" s="11">
        <v>11471</v>
      </c>
    </row>
    <row r="185" spans="1:3" ht="11.25">
      <c r="A185" s="15" t="s">
        <v>109</v>
      </c>
      <c r="B185" s="11">
        <v>323608</v>
      </c>
      <c r="C185" s="11">
        <v>576989</v>
      </c>
    </row>
    <row r="186" spans="1:3" ht="11.25">
      <c r="A186" s="15" t="s">
        <v>110</v>
      </c>
      <c r="B186" s="11">
        <v>555614</v>
      </c>
      <c r="C186" s="11">
        <v>990653</v>
      </c>
    </row>
    <row r="187" spans="1:3" ht="11.25">
      <c r="A187" s="15" t="s">
        <v>111</v>
      </c>
      <c r="B187" s="11">
        <v>81261</v>
      </c>
      <c r="C187" s="11">
        <v>1377303</v>
      </c>
    </row>
    <row r="188" spans="1:3" ht="11.25">
      <c r="A188" s="15"/>
      <c r="B188" s="11"/>
      <c r="C188" s="21"/>
    </row>
    <row r="189" spans="1:3" ht="12.75">
      <c r="A189" s="38" t="s">
        <v>112</v>
      </c>
      <c r="B189" s="38"/>
      <c r="C189" s="21"/>
    </row>
    <row r="190" spans="1:3" ht="12.75">
      <c r="A190" s="10"/>
      <c r="B190" s="10"/>
      <c r="C190" s="21"/>
    </row>
    <row r="191" spans="1:3" ht="11.25">
      <c r="A191" s="13" t="s">
        <v>113</v>
      </c>
      <c r="B191" s="14">
        <f>B194+B206</f>
        <v>123358480</v>
      </c>
      <c r="C191" s="21"/>
    </row>
    <row r="192" spans="1:3" ht="10.5" customHeight="1">
      <c r="A192" s="13"/>
      <c r="B192" s="10"/>
      <c r="C192" s="21"/>
    </row>
    <row r="193" spans="1:3" ht="2.25" customHeight="1" hidden="1">
      <c r="A193" s="13"/>
      <c r="B193" s="10"/>
      <c r="C193" s="21"/>
    </row>
    <row r="194" spans="1:3" ht="11.25">
      <c r="A194" s="13" t="s">
        <v>114</v>
      </c>
      <c r="B194" s="14">
        <f>B196+B198</f>
        <v>74500018</v>
      </c>
      <c r="C194" s="21"/>
    </row>
    <row r="195" spans="1:3" ht="11.25" customHeight="1">
      <c r="A195" s="10"/>
      <c r="B195" s="10"/>
      <c r="C195" s="21"/>
    </row>
    <row r="196" spans="1:3" ht="11.25">
      <c r="A196" s="15" t="s">
        <v>115</v>
      </c>
      <c r="B196" s="11">
        <v>56500000</v>
      </c>
      <c r="C196" s="14"/>
    </row>
    <row r="197" spans="1:3" ht="11.25">
      <c r="A197" s="15"/>
      <c r="B197" s="11"/>
      <c r="C197" s="14"/>
    </row>
    <row r="198" spans="1:3" ht="11.25">
      <c r="A198" s="16" t="s">
        <v>119</v>
      </c>
      <c r="B198" s="17">
        <f>SUM(B200:B204)</f>
        <v>18000018</v>
      </c>
      <c r="C198" s="11"/>
    </row>
    <row r="199" spans="1:3" ht="6.75" customHeight="1">
      <c r="A199" s="16"/>
      <c r="B199" s="17"/>
      <c r="C199" s="11"/>
    </row>
    <row r="200" spans="1:3" ht="11.25">
      <c r="A200" s="15" t="s">
        <v>166</v>
      </c>
      <c r="B200" s="11">
        <v>3000018</v>
      </c>
      <c r="C200" s="14"/>
    </row>
    <row r="201" spans="1:3" ht="11.25">
      <c r="A201" s="15" t="s">
        <v>18</v>
      </c>
      <c r="B201" s="11">
        <v>3300000</v>
      </c>
      <c r="C201" s="14"/>
    </row>
    <row r="202" spans="1:3" ht="11.25">
      <c r="A202" s="15" t="s">
        <v>24</v>
      </c>
      <c r="B202" s="11">
        <v>5000000</v>
      </c>
      <c r="C202" s="14"/>
    </row>
    <row r="203" spans="1:3" ht="11.25">
      <c r="A203" s="15" t="s">
        <v>167</v>
      </c>
      <c r="B203" s="11">
        <v>5000000</v>
      </c>
      <c r="C203" s="14"/>
    </row>
    <row r="204" spans="1:3" ht="11.25">
      <c r="A204" s="15" t="s">
        <v>170</v>
      </c>
      <c r="B204" s="11">
        <v>1700000</v>
      </c>
      <c r="C204" s="14"/>
    </row>
    <row r="205" spans="1:3" ht="11.25" customHeight="1">
      <c r="A205" s="10"/>
      <c r="B205" s="10"/>
      <c r="C205" s="21"/>
    </row>
    <row r="206" spans="1:3" ht="11.25">
      <c r="A206" s="13" t="s">
        <v>116</v>
      </c>
      <c r="B206" s="24">
        <f>B208+B213</f>
        <v>48858462</v>
      </c>
      <c r="C206" s="21"/>
    </row>
    <row r="207" spans="1:3" ht="6.75" customHeight="1">
      <c r="A207" s="13"/>
      <c r="B207" s="11"/>
      <c r="C207" s="11"/>
    </row>
    <row r="208" spans="1:3" ht="11.25">
      <c r="A208" s="16" t="s">
        <v>6</v>
      </c>
      <c r="B208" s="17">
        <f>SUM(B210:B211)</f>
        <v>48220462</v>
      </c>
      <c r="C208" s="11"/>
    </row>
    <row r="209" spans="1:3" ht="6.75" customHeight="1">
      <c r="A209" s="13"/>
      <c r="B209" s="11"/>
      <c r="C209" s="11"/>
    </row>
    <row r="210" spans="1:3" ht="11.25">
      <c r="A210" s="15" t="s">
        <v>117</v>
      </c>
      <c r="B210" s="11">
        <v>44402970</v>
      </c>
      <c r="C210" s="11">
        <v>79170000</v>
      </c>
    </row>
    <row r="211" spans="1:3" ht="11.25">
      <c r="A211" s="15" t="s">
        <v>118</v>
      </c>
      <c r="B211" s="11">
        <v>3817492</v>
      </c>
      <c r="C211" s="11">
        <v>6806545</v>
      </c>
    </row>
    <row r="212" spans="1:3" ht="11.25">
      <c r="A212" s="15"/>
      <c r="B212" s="11"/>
      <c r="C212" s="11"/>
    </row>
    <row r="213" spans="1:3" ht="11.25">
      <c r="A213" s="16" t="s">
        <v>119</v>
      </c>
      <c r="B213" s="17">
        <f>SUM(B215)</f>
        <v>638000</v>
      </c>
      <c r="C213" s="11"/>
    </row>
    <row r="214" spans="1:3" ht="6.75" customHeight="1">
      <c r="A214" s="15"/>
      <c r="B214" s="11"/>
      <c r="C214" s="11"/>
    </row>
    <row r="215" spans="1:3" ht="11.25">
      <c r="A215" s="15" t="s">
        <v>171</v>
      </c>
      <c r="B215" s="11">
        <v>638000</v>
      </c>
      <c r="C215" s="11">
        <v>1000000</v>
      </c>
    </row>
    <row r="216" spans="1:3" ht="16.5" customHeight="1">
      <c r="A216" s="15"/>
      <c r="B216" s="11"/>
      <c r="C216" s="11"/>
    </row>
    <row r="217" spans="1:3" ht="15" customHeight="1">
      <c r="A217" s="13" t="s">
        <v>175</v>
      </c>
      <c r="B217" s="14">
        <f>B11+B19+B67+B126+B191</f>
        <v>147151424.24</v>
      </c>
      <c r="C217" s="14"/>
    </row>
    <row r="218" spans="1:3" ht="8.25" customHeight="1">
      <c r="A218" s="13"/>
      <c r="B218" s="14"/>
      <c r="C218" s="14"/>
    </row>
    <row r="219" spans="1:3" ht="11.25">
      <c r="A219" s="13" t="s">
        <v>120</v>
      </c>
      <c r="B219" s="14">
        <f>B221</f>
        <v>372314</v>
      </c>
      <c r="C219" s="11"/>
    </row>
    <row r="220" spans="1:3" ht="5.25" customHeight="1">
      <c r="A220" s="15"/>
      <c r="B220" s="21"/>
      <c r="C220" s="11"/>
    </row>
    <row r="221" spans="1:3" ht="11.25">
      <c r="A221" s="15" t="s">
        <v>121</v>
      </c>
      <c r="B221" s="11">
        <v>372314</v>
      </c>
      <c r="C221" s="11">
        <v>583565</v>
      </c>
    </row>
    <row r="222" spans="1:3" ht="11.25">
      <c r="A222" s="15"/>
      <c r="B222" s="11"/>
      <c r="C222" s="11"/>
    </row>
    <row r="223" spans="1:3" ht="15" customHeight="1">
      <c r="A223" s="13" t="s">
        <v>176</v>
      </c>
      <c r="B223" s="14">
        <f>B217+B219</f>
        <v>147523738.24</v>
      </c>
      <c r="C223" s="11"/>
    </row>
    <row r="224" spans="1:3" ht="12.75" customHeight="1">
      <c r="A224" s="13"/>
      <c r="B224" s="14"/>
      <c r="C224" s="11"/>
    </row>
    <row r="225" spans="1:3" ht="16.5" customHeight="1">
      <c r="A225" s="13" t="s">
        <v>177</v>
      </c>
      <c r="B225" s="14">
        <v>35341881</v>
      </c>
      <c r="C225" s="11"/>
    </row>
    <row r="226" spans="1:3" ht="15" customHeight="1">
      <c r="A226" s="16" t="s">
        <v>179</v>
      </c>
      <c r="B226" s="17">
        <v>601703</v>
      </c>
      <c r="C226" s="11"/>
    </row>
    <row r="227" spans="1:3" ht="15" customHeight="1">
      <c r="A227" s="13"/>
      <c r="B227" s="14"/>
      <c r="C227" s="11"/>
    </row>
    <row r="228" spans="1:2" s="31" customFormat="1" ht="15.75">
      <c r="A228" s="2" t="s">
        <v>122</v>
      </c>
      <c r="B228" s="35">
        <f>147523738+35341881-601703</f>
        <v>182263916</v>
      </c>
    </row>
    <row r="229" spans="1:3" ht="15" customHeight="1">
      <c r="A229" s="25"/>
      <c r="B229" s="26"/>
      <c r="C229" s="26"/>
    </row>
    <row r="230" spans="1:3" ht="11.25">
      <c r="A230" s="25" t="s">
        <v>125</v>
      </c>
      <c r="B230" s="26"/>
      <c r="C230" s="26"/>
    </row>
    <row r="231" spans="1:3" ht="11.25">
      <c r="A231" s="25" t="s">
        <v>168</v>
      </c>
      <c r="B231" s="27"/>
      <c r="C231" s="28"/>
    </row>
    <row r="232" spans="1:2" ht="11.25">
      <c r="A232" s="29"/>
      <c r="B232" s="30"/>
    </row>
    <row r="233" ht="11.25">
      <c r="A233" s="25" t="s">
        <v>126</v>
      </c>
    </row>
    <row r="234" spans="1:3" ht="22.5" customHeight="1">
      <c r="A234" s="37" t="s">
        <v>169</v>
      </c>
      <c r="B234" s="37"/>
      <c r="C234" s="37"/>
    </row>
    <row r="235" ht="11.25">
      <c r="A235" s="25"/>
    </row>
    <row r="236" spans="1:3" ht="22.5" customHeight="1">
      <c r="A236" s="37" t="s">
        <v>180</v>
      </c>
      <c r="B236" s="37"/>
      <c r="C236" s="37"/>
    </row>
    <row r="237" ht="11.25">
      <c r="A237" s="25"/>
    </row>
    <row r="238" ht="11.25">
      <c r="A238" s="25" t="s">
        <v>127</v>
      </c>
    </row>
    <row r="239" ht="11.25">
      <c r="A239" s="25" t="s">
        <v>173</v>
      </c>
    </row>
    <row r="240" ht="11.25">
      <c r="A240" s="25"/>
    </row>
    <row r="241" ht="11.25">
      <c r="A241" s="25" t="s">
        <v>128</v>
      </c>
    </row>
    <row r="242" ht="11.25">
      <c r="A242" s="25" t="s">
        <v>172</v>
      </c>
    </row>
    <row r="243" spans="1:3" ht="11.25">
      <c r="A243" s="29"/>
      <c r="B243" s="27"/>
      <c r="C243" s="28"/>
    </row>
    <row r="244" ht="11.25">
      <c r="A244" s="25" t="s">
        <v>129</v>
      </c>
    </row>
    <row r="245" spans="1:3" ht="11.25">
      <c r="A245" s="33" t="s">
        <v>174</v>
      </c>
      <c r="B245" s="34"/>
      <c r="C245" s="34"/>
    </row>
    <row r="246" ht="11.25">
      <c r="A246" s="25"/>
    </row>
    <row r="247" ht="11.25">
      <c r="A247" s="29" t="s">
        <v>123</v>
      </c>
    </row>
    <row r="249" ht="11.25">
      <c r="A249" s="25"/>
    </row>
    <row r="251" s="32" customFormat="1" ht="15" customHeight="1"/>
    <row r="252" spans="2:3" ht="15" customHeight="1">
      <c r="B252" s="9"/>
      <c r="C252" s="9"/>
    </row>
  </sheetData>
  <mergeCells count="6">
    <mergeCell ref="A236:C236"/>
    <mergeCell ref="A234:C234"/>
    <mergeCell ref="A189:B189"/>
    <mergeCell ref="A3:C3"/>
    <mergeCell ref="A4:C4"/>
    <mergeCell ref="A5:C5"/>
  </mergeCells>
  <printOptions/>
  <pageMargins left="1.14" right="0.48" top="0.46" bottom="0.6" header="0.25" footer="0.5"/>
  <pageSetup firstPageNumber="53" useFirstPageNumber="1" horizontalDpi="300" verticalDpi="300" orientation="portrait" paperSize="9" r:id="rId1"/>
  <headerFooter alignWithMargins="0">
    <oddFooter>&amp;R&amp;8&amp;P</oddFooter>
  </headerFooter>
  <rowBreaks count="3" manualBreakCount="3">
    <brk id="64" max="255" man="1"/>
    <brk id="125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DaceL</cp:lastModifiedBy>
  <cp:lastPrinted>2002-06-27T10:21:41Z</cp:lastPrinted>
  <dcterms:created xsi:type="dcterms:W3CDTF">2002-03-12T12:12:57Z</dcterms:created>
  <dcterms:modified xsi:type="dcterms:W3CDTF">2002-05-27T14:44:47Z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